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bookViews>
    <workbookView xWindow="0" yWindow="0" windowWidth="28800" windowHeight="12330" firstSheet="1" activeTab="1"/>
  </bookViews>
  <sheets>
    <sheet name="dados" sheetId="13" state="hidden" r:id="rId1"/>
    <sheet name="XXXI A Formulário Autoavaliação" sheetId="1" r:id="rId2"/>
    <sheet name="XXXI B Form. Superior Imediato" sheetId="12" r:id="rId3"/>
    <sheet name="XXXI C Formulário Consenso" sheetId="11" r:id="rId4"/>
  </sheets>
  <definedNames>
    <definedName name="_xlnm.Print_Area" localSheetId="1">'XXXI A Formulário Autoavaliação'!$A$1:$D$400</definedName>
    <definedName name="_xlnm.Print_Area" localSheetId="2">'XXXI B Form. Superior Imediato'!$A$1:$D$403</definedName>
    <definedName name="_xlnm.Print_Titles" localSheetId="1">'XXXI A Formulário Autoavaliação'!$1:$3</definedName>
    <definedName name="_xlnm.Print_Titles" localSheetId="2">'XXXI B Form. Superior Imediato'!$1:$3</definedName>
    <definedName name="_xlnm.Print_Titles" localSheetId="3">'XXXI C Formulário Consenso'!$1:$3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5" i="11" l="1"/>
  <c r="D89" i="11"/>
  <c r="D372" i="11" l="1"/>
  <c r="D340" i="11"/>
  <c r="D372" i="12"/>
  <c r="D158" i="12"/>
  <c r="E158" i="12"/>
  <c r="E372" i="11" l="1"/>
  <c r="E372" i="12"/>
  <c r="E61" i="11" l="1"/>
  <c r="E61" i="12"/>
  <c r="E58" i="1"/>
  <c r="E378" i="11" l="1"/>
  <c r="E340" i="11"/>
  <c r="E306" i="11"/>
  <c r="E270" i="11"/>
  <c r="E245" i="11"/>
  <c r="E218" i="11"/>
  <c r="E184" i="11"/>
  <c r="E158" i="11"/>
  <c r="E127" i="11"/>
  <c r="E85" i="11"/>
  <c r="E378" i="12"/>
  <c r="E340" i="12"/>
  <c r="E306" i="12"/>
  <c r="E270" i="12"/>
  <c r="E245" i="12"/>
  <c r="E218" i="12"/>
  <c r="E184" i="12"/>
  <c r="E127" i="12"/>
  <c r="E85" i="12"/>
  <c r="D343" i="11"/>
  <c r="D306" i="11"/>
  <c r="C309" i="11" s="1"/>
  <c r="D309" i="11" s="1"/>
  <c r="D270" i="11"/>
  <c r="C273" i="11" s="1"/>
  <c r="D273" i="11" s="1"/>
  <c r="D245" i="11"/>
  <c r="C248" i="11" s="1"/>
  <c r="D248" i="11" s="1"/>
  <c r="D218" i="11"/>
  <c r="D184" i="11"/>
  <c r="D158" i="11"/>
  <c r="D127" i="11"/>
  <c r="D85" i="11"/>
  <c r="C89" i="11" s="1"/>
  <c r="D392" i="11" s="1"/>
  <c r="D340" i="12"/>
  <c r="D306" i="12"/>
  <c r="C309" i="12" s="1"/>
  <c r="D309" i="12" s="1"/>
  <c r="D270" i="12"/>
  <c r="C273" i="12" s="1"/>
  <c r="D273" i="12" s="1"/>
  <c r="D245" i="12"/>
  <c r="D218" i="12"/>
  <c r="D184" i="12"/>
  <c r="D127" i="12"/>
  <c r="D85" i="12"/>
  <c r="C89" i="12" s="1"/>
  <c r="D89" i="12" s="1"/>
  <c r="D58" i="12"/>
  <c r="D51" i="12"/>
  <c r="D44" i="12"/>
  <c r="D37" i="12"/>
  <c r="D369" i="1"/>
  <c r="E369" i="1"/>
  <c r="E375" i="1" s="1"/>
  <c r="E224" i="12" l="1"/>
  <c r="E346" i="12"/>
  <c r="C161" i="12"/>
  <c r="D161" i="12" s="1"/>
  <c r="C62" i="12"/>
  <c r="C391" i="12" s="1"/>
  <c r="E224" i="11"/>
  <c r="E346" i="11"/>
  <c r="C375" i="12"/>
  <c r="C221" i="11"/>
  <c r="D221" i="11" s="1"/>
  <c r="C161" i="11"/>
  <c r="D161" i="11" s="1"/>
  <c r="C343" i="11"/>
  <c r="C346" i="11" s="1"/>
  <c r="D346" i="11" s="1"/>
  <c r="C130" i="11"/>
  <c r="D130" i="11" s="1"/>
  <c r="C392" i="11"/>
  <c r="C375" i="11"/>
  <c r="C187" i="11"/>
  <c r="D187" i="11" s="1"/>
  <c r="D392" i="12"/>
  <c r="C392" i="12"/>
  <c r="C187" i="12"/>
  <c r="D187" i="12" s="1"/>
  <c r="C248" i="12"/>
  <c r="D248" i="12" s="1"/>
  <c r="C343" i="12"/>
  <c r="D343" i="12" s="1"/>
  <c r="C130" i="12"/>
  <c r="D130" i="12" s="1"/>
  <c r="C221" i="12"/>
  <c r="D221" i="12" s="1"/>
  <c r="D224" i="12" s="1"/>
  <c r="E380" i="12" l="1"/>
  <c r="D375" i="11"/>
  <c r="C378" i="11"/>
  <c r="D378" i="11" s="1"/>
  <c r="D375" i="12"/>
  <c r="C378" i="12"/>
  <c r="D378" i="12" s="1"/>
  <c r="E380" i="11"/>
  <c r="D62" i="12"/>
  <c r="D391" i="12" s="1"/>
  <c r="C346" i="12"/>
  <c r="D346" i="12" s="1"/>
  <c r="C224" i="11"/>
  <c r="C224" i="12"/>
  <c r="C381" i="11" l="1"/>
  <c r="D381" i="11" s="1"/>
  <c r="D393" i="11" s="1"/>
  <c r="D224" i="11"/>
  <c r="C381" i="12"/>
  <c r="C393" i="11" l="1"/>
  <c r="D381" i="12"/>
  <c r="D393" i="12" s="1"/>
  <c r="C393" i="12"/>
  <c r="D395" i="12" s="1"/>
  <c r="D337" i="1"/>
  <c r="E337" i="1"/>
  <c r="D303" i="1"/>
  <c r="E303" i="1"/>
  <c r="E267" i="1"/>
  <c r="D267" i="1"/>
  <c r="D242" i="1"/>
  <c r="E242" i="1"/>
  <c r="D215" i="1"/>
  <c r="E215" i="1"/>
  <c r="D181" i="1"/>
  <c r="E181" i="1"/>
  <c r="E155" i="1"/>
  <c r="D155" i="1"/>
  <c r="D124" i="1"/>
  <c r="E124" i="1"/>
  <c r="C395" i="12" l="1"/>
  <c r="E221" i="1"/>
  <c r="D82" i="1" l="1"/>
  <c r="D51" i="11" l="1"/>
  <c r="D44" i="11"/>
  <c r="D37" i="11"/>
  <c r="D58" i="11" l="1"/>
  <c r="C62" i="11" s="1"/>
  <c r="C391" i="11" s="1"/>
  <c r="C395" i="11" l="1"/>
  <c r="D62" i="11"/>
  <c r="D391" i="11" s="1"/>
  <c r="E82" i="1" l="1"/>
  <c r="C218" i="1" l="1"/>
  <c r="D218" i="1" s="1"/>
  <c r="C372" i="1"/>
  <c r="C306" i="1"/>
  <c r="D306" i="1" s="1"/>
  <c r="C270" i="1"/>
  <c r="D270" i="1" s="1"/>
  <c r="C184" i="1"/>
  <c r="D184" i="1" s="1"/>
  <c r="C86" i="1"/>
  <c r="D86" i="1" s="1"/>
  <c r="D55" i="1"/>
  <c r="D48" i="1"/>
  <c r="D41" i="1"/>
  <c r="D34" i="1"/>
  <c r="D372" i="1" l="1"/>
  <c r="C375" i="1"/>
  <c r="D389" i="1"/>
  <c r="C127" i="1"/>
  <c r="D127" i="1" s="1"/>
  <c r="E343" i="1"/>
  <c r="E377" i="1" s="1"/>
  <c r="C389" i="1"/>
  <c r="C340" i="1"/>
  <c r="D340" i="1" s="1"/>
  <c r="C245" i="1"/>
  <c r="D245" i="1" s="1"/>
  <c r="C158" i="1"/>
  <c r="D158" i="1" s="1"/>
  <c r="C59" i="1"/>
  <c r="D375" i="1" l="1"/>
  <c r="C343" i="1"/>
  <c r="D343" i="1" s="1"/>
  <c r="D59" i="1"/>
  <c r="D388" i="1" s="1"/>
  <c r="C388" i="1"/>
  <c r="C221" i="1"/>
  <c r="D221" i="1" s="1"/>
  <c r="C378" i="1" l="1"/>
  <c r="D378" i="1" l="1"/>
  <c r="D390" i="1" s="1"/>
  <c r="C390" i="1"/>
  <c r="D392" i="1" s="1"/>
  <c r="C392" i="1" l="1"/>
</calcChain>
</file>

<file path=xl/sharedStrings.xml><?xml version="1.0" encoding="utf-8"?>
<sst xmlns="http://schemas.openxmlformats.org/spreadsheetml/2006/main" count="1626" uniqueCount="537">
  <si>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</si>
  <si>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</si>
  <si>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</si>
  <si>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</si>
  <si>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</si>
  <si>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</si>
  <si>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</si>
  <si>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</si>
  <si>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</si>
  <si>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</si>
  <si>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</si>
  <si>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</si>
  <si>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</si>
  <si>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</si>
  <si>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</si>
  <si>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</si>
  <si>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</si>
  <si>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</si>
  <si>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</si>
  <si>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</si>
  <si>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</si>
  <si>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</si>
  <si>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</si>
  <si>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</si>
  <si>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</si>
  <si>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</si>
  <si>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</si>
  <si>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</si>
  <si>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</si>
  <si>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</si>
  <si>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</si>
  <si>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</si>
  <si>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</si>
  <si>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</si>
  <si>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</si>
  <si>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</si>
  <si>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</si>
  <si>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</si>
  <si>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</si>
  <si>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</si>
  <si>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</si>
  <si>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</si>
  <si>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</si>
  <si>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</si>
  <si>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</si>
  <si>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</si>
  <si>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</si>
  <si>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</si>
  <si>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</si>
  <si>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</si>
  <si>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</si>
  <si>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</si>
  <si>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</si>
  <si>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</si>
  <si>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</si>
  <si>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</si>
  <si>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</si>
  <si>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</si>
  <si>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</si>
  <si>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</si>
  <si>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</si>
  <si>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</si>
  <si>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</si>
  <si>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</si>
  <si>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</si>
  <si>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</si>
  <si>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</si>
  <si>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</si>
  <si>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</si>
  <si>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</si>
  <si>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</si>
  <si>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</si>
  <si>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</si>
  <si>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</si>
  <si>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</si>
  <si>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</si>
  <si>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</si>
  <si>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</si>
  <si>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</si>
  <si>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</si>
  <si>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</si>
  <si>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</si>
  <si>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</si>
  <si>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</si>
  <si>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</si>
  <si>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</si>
  <si>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</si>
  <si>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</si>
  <si>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</si>
  <si>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</si>
  <si>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</si>
  <si>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</si>
  <si>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</si>
  <si>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</si>
  <si>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</si>
  <si>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</si>
  <si>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</si>
  <si>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</si>
  <si>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</si>
  <si>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</si>
  <si>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</si>
  <si>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</si>
  <si>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</si>
  <si>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</si>
  <si>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</si>
  <si>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</si>
  <si>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</si>
  <si>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</si>
  <si>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</si>
  <si>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</si>
  <si>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</si>
  <si>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</si>
  <si>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</si>
  <si>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</si>
  <si>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</si>
  <si>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</si>
  <si>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</si>
  <si>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</si>
  <si>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</si>
  <si>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</si>
  <si>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</si>
  <si>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</si>
  <si>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</si>
  <si>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</si>
  <si>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</si>
  <si>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</si>
  <si>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</si>
  <si>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</si>
  <si>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</si>
  <si>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</si>
  <si>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</si>
  <si>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</si>
  <si>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</si>
  <si>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</si>
  <si>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</si>
  <si>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</si>
  <si>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</si>
  <si>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</si>
  <si>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</si>
  <si>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</si>
  <si>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</si>
  <si>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</si>
  <si>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</si>
  <si>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</si>
  <si>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</si>
  <si>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</si>
  <si>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</si>
  <si>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</si>
  <si>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</si>
  <si>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</si>
  <si>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</si>
  <si>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</si>
  <si>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</si>
  <si>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</si>
  <si>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</si>
  <si>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</si>
  <si>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</si>
  <si>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</si>
  <si>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</si>
  <si>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</si>
  <si>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</si>
  <si>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</si>
  <si>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</si>
  <si>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</si>
  <si>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</si>
  <si>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</si>
  <si>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</si>
  <si>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</si>
  <si>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</si>
  <si>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</si>
  <si>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</si>
  <si>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</si>
  <si>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</si>
  <si>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</si>
  <si>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</si>
  <si>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</si>
  <si>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</si>
  <si>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</si>
  <si>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</si>
  <si>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</si>
  <si>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</si>
  <si>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</si>
  <si>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</si>
  <si>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</si>
  <si>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</si>
  <si>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</si>
  <si>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</si>
  <si>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</si>
  <si>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</si>
  <si>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</si>
  <si>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</si>
  <si>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</si>
  <si>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ITEM 5 COMPETÊNCIAS: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</si>
  <si>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</si>
  <si>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</si>
  <si>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</si>
  <si>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</si>
  <si>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</si>
  <si>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</si>
  <si>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</si>
  <si>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</si>
  <si>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</si>
  <si>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</si>
  <si>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</si>
  <si>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</si>
  <si>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</si>
  <si>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</si>
  <si>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</si>
  <si>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</si>
  <si>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</si>
  <si>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</si>
  <si>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</si>
  <si>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</si>
  <si>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</si>
  <si>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</si>
  <si>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</si>
  <si>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</si>
  <si>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</si>
  <si>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</si>
  <si>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</si>
  <si>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</si>
  <si>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</si>
  <si>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</si>
  <si>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</si>
  <si>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</si>
  <si>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</si>
  <si>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</si>
  <si>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</si>
  <si>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</si>
  <si>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</si>
  <si>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</si>
  <si>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</si>
  <si>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</si>
  <si>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</si>
  <si>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</si>
  <si>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</si>
  <si>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</si>
  <si>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</si>
  <si>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</si>
  <si>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</si>
  <si>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</si>
  <si>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</si>
  <si>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</si>
  <si>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</si>
  <si>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</si>
  <si>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</si>
  <si>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</si>
  <si>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</si>
  <si>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</si>
  <si>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</si>
  <si>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</si>
  <si>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</si>
  <si>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</si>
  <si>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</si>
  <si>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</si>
  <si>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</si>
  <si>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</si>
  <si>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</si>
  <si>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</si>
  <si>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</si>
  <si>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</si>
  <si>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</si>
  <si>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</si>
  <si>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</si>
  <si>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</si>
  <si>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</si>
  <si>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</si>
  <si>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</si>
  <si>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</si>
  <si>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</si>
  <si>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</si>
  <si>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</si>
  <si>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</si>
  <si>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</si>
  <si>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</si>
  <si>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</si>
  <si>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</si>
  <si>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</si>
  <si>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</si>
  <si>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</si>
  <si>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</si>
  <si>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</si>
  <si>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</si>
  <si>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</si>
  <si>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</si>
  <si>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</si>
  <si>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</si>
  <si>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</si>
  <si>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</si>
  <si>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</si>
  <si>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</si>
  <si>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</si>
  <si>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</si>
  <si>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</si>
  <si>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</si>
  <si>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</si>
  <si>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</si>
  <si>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</si>
  <si>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</si>
  <si>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</si>
  <si>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</si>
  <si>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</si>
  <si>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</si>
  <si>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</si>
  <si>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</si>
  <si>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</si>
  <si>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</si>
  <si>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</si>
  <si>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</si>
  <si>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</si>
  <si>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</si>
  <si>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</si>
  <si>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</si>
  <si>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</si>
  <si>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</si>
  <si>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</si>
  <si>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</si>
  <si>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</si>
  <si>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</si>
  <si>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</si>
  <si>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</si>
  <si>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</si>
  <si>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</si>
  <si>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</si>
  <si>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</si>
  <si>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</si>
  <si>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</si>
  <si>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</si>
  <si>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</si>
  <si>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</si>
  <si>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</si>
  <si>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</si>
  <si>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</si>
  <si>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</si>
  <si>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</si>
  <si>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</si>
  <si>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</si>
  <si>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</si>
  <si>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</si>
  <si>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</si>
  <si>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</si>
  <si>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</si>
  <si>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</si>
  <si>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</si>
  <si>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</si>
  <si>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</si>
  <si>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</si>
  <si>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</si>
  <si>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</si>
  <si>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</si>
  <si>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</si>
  <si>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</si>
  <si>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</si>
  <si>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</si>
  <si>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</si>
  <si>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</si>
  <si>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</si>
  <si>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</si>
  <si>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</si>
  <si>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</si>
  <si>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</si>
  <si>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</si>
  <si>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</si>
  <si>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</si>
  <si>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</si>
  <si>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</si>
  <si>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</si>
  <si>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</si>
  <si>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</si>
  <si>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</si>
  <si>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</si>
  <si>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</si>
  <si>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</si>
  <si>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</si>
  <si>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</si>
  <si>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</si>
  <si>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</si>
  <si>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</si>
  <si>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</si>
  <si>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</si>
  <si>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</si>
  <si>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</si>
  <si>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</si>
  <si>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</si>
  <si>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</si>
  <si>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</si>
  <si>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</si>
  <si>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</si>
  <si>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</si>
  <si>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</si>
  <si>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</si>
  <si>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</si>
  <si>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</si>
  <si>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</si>
  <si>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</si>
  <si>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</si>
  <si>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</si>
  <si>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</si>
  <si>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t>1. Analisa, desenvolve e padroniza processos.</t>
  </si>
  <si>
    <t>2. Implementa a gestão da qualidade alinhada à política da ADAPAR.</t>
  </si>
  <si>
    <t>3. Conduz e acompanha a implementação das melhorias.</t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</si>
  <si>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</si>
  <si>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</si>
  <si>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</si>
  <si>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</si>
  <si>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</si>
  <si>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</si>
  <si>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</si>
  <si>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</si>
  <si>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</si>
  <si>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</si>
  <si>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</si>
  <si>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</si>
  <si>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</si>
  <si>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</si>
  <si>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</si>
  <si>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</si>
  <si>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</si>
  <si>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</si>
  <si>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</si>
  <si>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2. Analisa cenários.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</si>
  <si>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</si>
  <si>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</si>
  <si>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</si>
  <si>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</si>
  <si>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</si>
  <si>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</si>
  <si>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</si>
  <si>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</si>
  <si>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</si>
  <si>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</si>
  <si>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</si>
  <si>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</si>
  <si>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t>Selecione dentre as pontuações a nota que você avalia o Servidor perante a cada uma destas atribuições. Deverá ser descrito no campo "Evidências" quais os dados e fatos validam o valor atribuído a cada uma delas.</t>
  </si>
  <si>
    <t>Assinale com "X", nos fatores abaixo, o indicador que corresponde a forma como você avalia o Servidor. No final de cada fator deverá ser descrito no campo "Evidências" quais os dados e fatos validam o valor atribuído.</t>
  </si>
  <si>
    <t>DIREÇÃO</t>
  </si>
  <si>
    <t>PRESIDÊNCIA</t>
  </si>
  <si>
    <t>Domínio Total</t>
  </si>
  <si>
    <t>1. Incentiva o aperfeiçoamento da comunicação na ADAPAR.</t>
  </si>
  <si>
    <t>2. Assegura recursos para o aperfeiçoamento da comunicação na ADAPAR.</t>
  </si>
  <si>
    <t>3. Transforma argumentos em convicções obtendo adesão dos demais.</t>
  </si>
  <si>
    <t>1. Delibera sobre planos, programas, projetos e ações, com imparcialidade.</t>
  </si>
  <si>
    <t>2. Define e ajusta resultados esperados, objetivos e metas estratégicas, com transparência.</t>
  </si>
  <si>
    <t>3. Propõe melhorias no planejamento estratégico, considerando as oportunidades e ameaças identificadas, com efetividade e qualidade.</t>
  </si>
  <si>
    <t>1. Valida as regras de cooperação, estratégia, objetivos e projetos entre as organizações da rede, com responsabilidade.</t>
  </si>
  <si>
    <t>2. É proativo na superação de obstáculos que impedem a cooperação.</t>
  </si>
  <si>
    <t>3. Disponibiliza recursos com agilidade.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</si>
  <si>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45)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</si>
  <si>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69)</t>
    </r>
  </si>
  <si>
    <t>1. Implanta prontamente as inovações e recomendações de órgãos superiores e de controle.</t>
  </si>
  <si>
    <t>2. Decide a provisão de recursos com base nas prioridades.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</si>
  <si>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36)</t>
    </r>
  </si>
  <si>
    <t>1. Incentiva adoção de práticas inovadoras.</t>
  </si>
  <si>
    <t>3. Desenvolve uma cultura que incorpora a inovação e adaptação.</t>
  </si>
  <si>
    <t>2. Determina inovações com base em tendências e cenários.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</si>
  <si>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42)</t>
    </r>
  </si>
  <si>
    <t>1. Estabelece a política da qualidade na ADAPAR.</t>
  </si>
  <si>
    <t>3. Propõe soluções estratégicas.</t>
  </si>
  <si>
    <t>4. Direciona a adoção da cultura da qualidade na organização.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</si>
  <si>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</si>
  <si>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t>1. É referência na adoção e difusão dos valores institucionais na conduta dos servidores.</t>
  </si>
  <si>
    <t>2. Assegura ações desenvolvimento de gestores e equipe, visando um ambiente saudável na ADAPAR.</t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</si>
  <si>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222</t>
    </r>
    <r>
      <rPr>
        <sz val="11"/>
        <rFont val="Calibri"/>
        <family val="2"/>
        <charset val="1"/>
      </rPr>
      <t>)</t>
    </r>
  </si>
  <si>
    <r>
      <t xml:space="preserve">I – VISÃO DO NEGÓCIO: </t>
    </r>
    <r>
      <rPr>
        <sz val="11"/>
        <color indexed="8"/>
        <rFont val="Calibri"/>
        <family val="2"/>
        <scheme val="minor"/>
      </rPr>
      <t>Capacidade de visualizar os cenários em que a Instituição está inserida, percebendo tendências e oportunidades que possam impactar no negócio, realizando projeções e direcionando esforços em busca da maximização dos resultados.</t>
    </r>
  </si>
  <si>
    <r>
      <t xml:space="preserve">5.3 COMPETÊNCIAS FUNCIONAIS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</si>
  <si>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</si>
  <si>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t>RESULTADO DO SUBITEM 5.3 COMPETÊNCIAS FUNCIONAIS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</si>
  <si>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</si>
  <si>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</si>
  <si>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Diretor-Presidente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</si>
  <si>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69)</t>
    </r>
  </si>
  <si>
    <t>RESULTADO DO FATOR 5.3 - I COMPETÊNCIA VISÃO DO NEGÓCIO</t>
  </si>
  <si>
    <t>PERÍODO AVALIADO: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</si>
  <si>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</si>
  <si>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</si>
  <si>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Age de acordo com as normas legais e regulamentares estabelecidas pela instiituição, buscando conhecê-las e compreendê-las.</t>
  </si>
  <si>
    <t>1. Comunica as diretrizes e resultados, respeitando os meios e fóruns estabelecidos na Adapar.</t>
  </si>
  <si>
    <t>2. Aprova, pelos meios adequados, mudanças nos programas e ações estratégicas.</t>
  </si>
  <si>
    <t>3. Define e comunica as diretrizes e os resultados esperados da Adapar.</t>
  </si>
  <si>
    <t>4. Faz a gestão de riscos potenciais, assegurando ações para atenuá-los.</t>
  </si>
  <si>
    <t>5. Define soluções alternativas para redirecionamento estratégico.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</si>
  <si>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</si>
  <si>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</si>
  <si>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</si>
  <si>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</si>
  <si>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</si>
  <si>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</si>
  <si>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</si>
  <si>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</si>
  <si>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t>1. Avalia as atividades de acordo com a criticidade.</t>
  </si>
  <si>
    <t>2. Participa da análise de cenários, exercitando sua capacidade de identificação dos impactos e do posicionamento a ser adotado, diante das tendências e oportunidades.</t>
  </si>
  <si>
    <t xml:space="preserve">3. Age de forma integrada, atuando conforme direcionamento.   </t>
  </si>
  <si>
    <t>1.  Avalia os projetos que impactem o resultado da instituição.</t>
  </si>
  <si>
    <t>2. Priorização as atividades que impactem diretamente nos resultados.</t>
  </si>
  <si>
    <t>3. Realiza analise de cenários, identificando os impactos.</t>
  </si>
  <si>
    <t>4. Propõe posicionamentos a serem adotados, diante das tendências e oportunidades.</t>
  </si>
  <si>
    <t>1. Avalia microeconomia.</t>
  </si>
  <si>
    <t>2. Monitora os principais impactos no dia a dia operacional.</t>
  </si>
  <si>
    <t>3. Define posicionamentos a serem adotados, diante das tendências e oportunidades.</t>
  </si>
  <si>
    <t>4. Identifica tendências subliminares de cenários.</t>
  </si>
  <si>
    <t>5. Faz projeção de viabilidade das oportunidades, visando a maximização dos resultados.</t>
  </si>
  <si>
    <t>1. Avalia macroeconomia.</t>
  </si>
  <si>
    <t>2. Define diretrizes que minimizem os impactos negativos na instituição.</t>
  </si>
  <si>
    <t>3. Realiza análise de cenários complexos, definindo ações propositivas de implemento no negócio.</t>
  </si>
  <si>
    <t>4. Estimula os gestores a realizarem projeções a longo prazo, visualizando oportunidades de negócio.</t>
  </si>
  <si>
    <t>5. É ousado, assumindo risco, e identificando oportunidades competitivas.</t>
  </si>
  <si>
    <r>
      <t>ATITUDES</t>
    </r>
    <r>
      <rPr>
        <sz val="11"/>
        <color rgb="FF000000"/>
        <rFont val="Calibri"/>
        <family val="2"/>
      </rPr>
      <t xml:space="preserve"> 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</si>
  <si>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237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</si>
  <si>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>(pontuação total máxima no item = 510)</t>
    </r>
  </si>
  <si>
    <r>
      <rPr>
        <b/>
        <sz val="11"/>
        <rFont val="Calibri"/>
        <family val="2"/>
        <scheme val="minor"/>
      </rPr>
      <t>II – FOCO NO RESULTADO:</t>
    </r>
    <r>
      <rPr>
        <sz val="11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</si>
  <si>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t>ATITUDES</t>
    </r>
    <r>
      <rPr>
        <sz val="11"/>
        <color rgb="FF000000"/>
        <rFont val="Calibri"/>
        <family val="2"/>
      </rPr>
      <t xml:space="preserve"> (pontuação máxima =60)</t>
    </r>
  </si>
  <si>
    <t>*O Resultado do Item 5 Competências é representado pela Pontuação Alcançada e corresponde à somatória dos Subitens 5.1, 5.2 e 5.3.</t>
  </si>
  <si>
    <t>ULSA DE GUARAPUAVA</t>
  </si>
  <si>
    <r>
      <t xml:space="preserve">I – VISÃO DO NEGÓCIO: </t>
    </r>
    <r>
      <rPr>
        <sz val="11"/>
        <rFont val="Calibri"/>
        <family val="2"/>
        <scheme val="minor"/>
      </rPr>
      <t>Capacidade de visualizar os cenários em que a Instituição está inserida, percebendo tendências e oportunidades que possam impactar no negócio, realizando projeções e direcionando esforços em busca da maximização dos resultados.</t>
    </r>
  </si>
  <si>
    <t>FORMULÁRIO C - CONSENSO - CARGO DE DIRETOR</t>
  </si>
  <si>
    <t>FORMULÁRIO B - SUPERIOR IMEDIATO - CARGO DE DIRETOR</t>
  </si>
  <si>
    <t>FORMULÁRIO A - AUTOAVALIAÇÃO - CARGO DIRETOR</t>
  </si>
  <si>
    <t>Diretor</t>
  </si>
  <si>
    <r>
      <t xml:space="preserve">4. EFICIÊNCIA </t>
    </r>
    <r>
      <rPr>
        <sz val="11"/>
        <rFont val="Calibri"/>
        <family val="2"/>
        <scheme val="minor"/>
      </rPr>
      <t>(pontuação máxima no item = 51)</t>
    </r>
  </si>
  <si>
    <r>
      <t>1.</t>
    </r>
    <r>
      <rPr>
        <sz val="11"/>
        <color theme="1"/>
        <rFont val="Calibri"/>
        <family val="2"/>
        <scheme val="minor"/>
      </rPr>
      <t>    Assegurar os recursos materiais, financeiros, tecnológicos e humanos para o bom desempenho das atividades.</t>
    </r>
  </si>
  <si>
    <r>
      <t>2.</t>
    </r>
    <r>
      <rPr>
        <sz val="11"/>
        <color theme="1"/>
        <rFont val="Calibri"/>
        <family val="2"/>
        <scheme val="minor"/>
      </rPr>
      <t>    Propor e aprovar de forma conjunta com a presidência as macros diretrizes referentes a sua diretoria.</t>
    </r>
  </si>
  <si>
    <r>
      <t>3.</t>
    </r>
    <r>
      <rPr>
        <sz val="11"/>
        <color theme="1"/>
        <rFont val="Calibri"/>
        <family val="2"/>
        <scheme val="minor"/>
      </rPr>
      <t>    Aprovar as atividades referentes as gerências e coordenações sob sua responsabilidade para garantir o cumprimento dos objetivos estratégicos.</t>
    </r>
  </si>
  <si>
    <r>
      <t>4.</t>
    </r>
    <r>
      <rPr>
        <sz val="11"/>
        <color theme="1"/>
        <rFont val="Calibri"/>
        <family val="2"/>
        <scheme val="minor"/>
      </rPr>
      <t>    Conduzir internamente a elaboração e interpretação de normas para assegurar a execução das atividades.</t>
    </r>
  </si>
  <si>
    <r>
      <t>5.</t>
    </r>
    <r>
      <rPr>
        <sz val="11"/>
        <color theme="1"/>
        <rFont val="Calibri"/>
        <family val="2"/>
        <scheme val="minor"/>
      </rPr>
      <t>    Decidir sobre a execução das atividades sob sua competência.</t>
    </r>
  </si>
  <si>
    <r>
      <t>6.</t>
    </r>
    <r>
      <rPr>
        <sz val="11"/>
        <color theme="1"/>
        <rFont val="Calibri"/>
        <family val="2"/>
        <scheme val="minor"/>
      </rPr>
      <t>    Decidir em primeira instância os processos referentes a sua área de competência.</t>
    </r>
  </si>
  <si>
    <r>
      <t>7.</t>
    </r>
    <r>
      <rPr>
        <sz val="11"/>
        <color theme="1"/>
        <rFont val="Calibri"/>
        <family val="2"/>
        <scheme val="minor"/>
      </rPr>
      <t>    Estabelecer de forma conjunta com presidência a instituição de comissões/grupos de trabalho.</t>
    </r>
  </si>
  <si>
    <r>
      <t>8.</t>
    </r>
    <r>
      <rPr>
        <sz val="11"/>
        <color theme="1"/>
        <rFont val="Calibri"/>
        <family val="2"/>
        <scheme val="minor"/>
      </rPr>
      <t>    Subsidiar o diretor presidente com informações técnicas e administrativas para tomada de decisão.</t>
    </r>
  </si>
  <si>
    <r>
      <t>9.</t>
    </r>
    <r>
      <rPr>
        <sz val="11"/>
        <color theme="1"/>
        <rFont val="Calibri"/>
        <family val="2"/>
        <scheme val="minor"/>
      </rPr>
      <t>    Assegurar que os servidores atuem baseados nos princípios institucionais e seus valores.</t>
    </r>
  </si>
  <si>
    <r>
      <t>10.</t>
    </r>
    <r>
      <rPr>
        <sz val="11"/>
        <color theme="1"/>
        <rFont val="Calibri"/>
        <family val="2"/>
        <scheme val="minor"/>
      </rPr>
      <t xml:space="preserve"> Garantir o cumprimento das metas dos programas, projetos, ações e serviços de defesa agropecuária, consonantes as diretrizes do governo estadual, os propósitos institucionais, interesses e necessidades da população.</t>
    </r>
  </si>
  <si>
    <r>
      <t>11.</t>
    </r>
    <r>
      <rPr>
        <sz val="11"/>
        <color theme="1"/>
        <rFont val="Calibri"/>
        <family val="2"/>
        <scheme val="minor"/>
      </rPr>
      <t xml:space="preserve"> Deliberar sobre os planos, programas, projetos e ações de defesa agropecuária apresentados e a determinação das medidas para o cumprimento das metas e alcance dos resultados.</t>
    </r>
  </si>
  <si>
    <r>
      <t>12.</t>
    </r>
    <r>
      <rPr>
        <sz val="11"/>
        <color theme="1"/>
        <rFont val="Calibri"/>
        <family val="2"/>
        <scheme val="minor"/>
      </rPr>
      <t xml:space="preserve"> Assegurar a realização dos treinamentos e aperfeiçoamentos dos servidores subordinados.</t>
    </r>
  </si>
  <si>
    <r>
      <t>13.</t>
    </r>
    <r>
      <rPr>
        <sz val="11"/>
        <color theme="1"/>
        <rFont val="Calibri"/>
        <family val="2"/>
        <scheme val="minor"/>
      </rPr>
      <t xml:space="preserve"> Realizar a gestão dos contratos e demais ajustes firmados pela Adapar.</t>
    </r>
  </si>
  <si>
    <r>
      <t>14.</t>
    </r>
    <r>
      <rPr>
        <sz val="11"/>
        <color theme="1"/>
        <rFont val="Calibri"/>
        <family val="2"/>
        <scheme val="minor"/>
      </rPr>
      <t xml:space="preserve"> Estabelecer o aprimoramento dos fluxos operacionais nas unidades da Adapar.</t>
    </r>
  </si>
  <si>
    <r>
      <t>15.</t>
    </r>
    <r>
      <rPr>
        <sz val="11"/>
        <color theme="1"/>
        <rFont val="Calibri"/>
        <family val="2"/>
        <scheme val="minor"/>
      </rPr>
      <t xml:space="preserve"> Analisar cenários e implementar melhorias na instituição.</t>
    </r>
  </si>
  <si>
    <r>
      <t>16.</t>
    </r>
    <r>
      <rPr>
        <sz val="11"/>
        <color theme="1"/>
        <rFont val="Calibri"/>
        <family val="2"/>
        <scheme val="minor"/>
      </rPr>
      <t xml:space="preserve"> Acompanhar os resultados e adotar ações corretivas visando os fins institucionais.</t>
    </r>
  </si>
  <si>
    <r>
      <t>17.</t>
    </r>
    <r>
      <rPr>
        <sz val="11"/>
        <color theme="1"/>
        <rFont val="Calibri"/>
        <family val="2"/>
        <scheme val="minor"/>
      </rPr>
      <t xml:space="preserve"> Estabelecer e atuar em parcerias com instituições públicas e privadas para atingir os objetivos estratégicos.</t>
    </r>
  </si>
  <si>
    <t>ANEXO XXXI à que se refere a Portaria 30 de 08 de fevereiro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</si>
</sst>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9" borderId="3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12" fillId="12" borderId="53" xfId="0" applyFont="1" applyFill="1" applyBorder="1" applyAlignment="1">
      <alignment horizontal="right" vertical="center" wrapText="1"/>
    </xf>
    <xf numFmtId="0" fontId="0" fillId="0" borderId="0" xfId="0" applyAlignment="1">
      <alignment horizontal="justify" vertical="center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1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9" fillId="11" borderId="46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1" fontId="3" fillId="5" borderId="23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justify" vertical="center" wrapText="1"/>
    </xf>
    <xf numFmtId="0" fontId="6" fillId="10" borderId="51" xfId="0" applyFont="1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8" fillId="9" borderId="61" xfId="0" applyFont="1" applyFill="1" applyBorder="1" applyAlignment="1" applyProtection="1">
      <alignment horizontal="center" vertical="center" wrapText="1"/>
      <protection locked="0"/>
    </xf>
    <xf numFmtId="0" fontId="6" fillId="10" borderId="45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5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9" borderId="61" xfId="0" applyFont="1" applyFill="1" applyBorder="1" applyAlignment="1" applyProtection="1">
      <alignment horizontal="center" vertical="center" wrapText="1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0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5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3" fillId="18" borderId="5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14" fillId="0" borderId="54" xfId="0" applyFont="1" applyBorder="1" applyAlignment="1" applyProtection="1">
      <alignment horizontal="left" vertical="top" wrapText="1"/>
      <protection locked="0"/>
    </xf>
    <xf numFmtId="0" fontId="12" fillId="13" borderId="27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6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4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5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3" fillId="18" borderId="4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9" fillId="7" borderId="5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justify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9" borderId="45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12" fillId="8" borderId="4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justify" vertical="center" wrapText="1"/>
    </xf>
    <xf numFmtId="0" fontId="5" fillId="8" borderId="3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63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1" fillId="0" borderId="57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6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4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9" fontId="18" fillId="0" borderId="33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0" fontId="2" fillId="9" borderId="45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19" fillId="11" borderId="4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1" fontId="3" fillId="16" borderId="62" xfId="0" applyNumberFormat="1" applyFont="1" applyFill="1" applyBorder="1" applyAlignment="1">
      <alignment horizontal="center" vertical="center" wrapText="1"/>
    </xf>
    <xf numFmtId="1" fontId="3" fillId="16" borderId="56" xfId="0" applyNumberFormat="1" applyFont="1" applyFill="1" applyBorder="1" applyAlignment="1">
      <alignment horizontal="center" vertical="center" wrapText="1"/>
    </xf>
    <xf numFmtId="2" fontId="6" fillId="19" borderId="52" xfId="0" applyNumberFormat="1" applyFont="1" applyFill="1" applyBorder="1" applyAlignment="1">
      <alignment horizontal="center" vertical="center" wrapText="1"/>
    </xf>
    <xf numFmtId="2" fontId="6" fillId="19" borderId="54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3" fillId="18" borderId="57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9" borderId="50" xfId="0" applyFont="1" applyFill="1" applyBorder="1" applyAlignment="1" applyProtection="1">
      <alignment horizontal="left" vertical="center" wrapText="1"/>
      <protection locked="0"/>
    </xf>
    <xf numFmtId="0" fontId="11" fillId="9" borderId="65" xfId="0" applyFont="1" applyFill="1" applyBorder="1" applyAlignment="1" applyProtection="1">
      <alignment horizontal="left" vertical="center" wrapText="1"/>
      <protection locked="0"/>
    </xf>
    <xf numFmtId="0" fontId="11" fillId="9" borderId="37" xfId="0" applyFont="1" applyFill="1" applyBorder="1" applyAlignment="1" applyProtection="1">
      <alignment horizontal="left" vertical="center" wrapText="1"/>
      <protection locked="0"/>
    </xf>
    <xf numFmtId="0" fontId="3" fillId="11" borderId="8" xfId="0" applyFont="1" applyFill="1" applyBorder="1" applyAlignment="1">
      <alignment horizontal="center" vertical="center" wrapText="1"/>
    </xf>
    <xf numFmtId="0" fontId="3" fillId="11" borderId="58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1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9" borderId="50" xfId="0" applyFont="1" applyFill="1" applyBorder="1" applyAlignment="1" applyProtection="1">
      <alignment horizontal="left" vertical="center" wrapText="1"/>
      <protection locked="0"/>
    </xf>
    <xf numFmtId="0" fontId="4" fillId="9" borderId="65" xfId="0" applyFont="1" applyFill="1" applyBorder="1" applyAlignment="1" applyProtection="1">
      <alignment horizontal="left" vertical="center" wrapText="1"/>
      <protection locked="0"/>
    </xf>
    <xf numFmtId="0" fontId="4" fillId="9" borderId="37" xfId="0" applyFont="1" applyFill="1" applyBorder="1" applyAlignment="1" applyProtection="1">
      <alignment horizontal="left" vertical="center" wrapText="1"/>
      <protection locked="0"/>
    </xf>
    <xf numFmtId="0" fontId="9" fillId="10" borderId="5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4" fillId="9" borderId="50" xfId="0" applyFont="1" applyFill="1" applyBorder="1" applyAlignment="1" applyProtection="1">
      <alignment horizontal="center" vertical="center" wrapText="1"/>
      <protection locked="0"/>
    </xf>
    <xf numFmtId="0" fontId="4" fillId="9" borderId="65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5" fillId="21" borderId="6" xfId="0" applyFont="1" applyFill="1" applyBorder="1" applyAlignment="1">
      <alignment horizontal="center" vertical="center" wrapText="1"/>
    </xf>
    <xf numFmtId="0" fontId="5" fillId="21" borderId="4" xfId="0" applyFont="1" applyFill="1" applyBorder="1" applyAlignment="1">
      <alignment horizontal="center" vertical="center" wrapText="1"/>
    </xf>
    <xf numFmtId="0" fontId="5" fillId="21" borderId="22" xfId="0" applyFont="1" applyFill="1" applyBorder="1" applyAlignment="1">
      <alignment horizontal="center" vertical="center" wrapText="1"/>
    </xf>
    <xf numFmtId="0" fontId="0" fillId="0" borderId="44" xfId="0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983236</xdr:colOff>
      <xdr:row>1</xdr:row>
      <xdr:rowOff>354156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45E92FC-62F0-4155-9951-29D8340C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762865</xdr:colOff>
      <xdr:row>0</xdr:row>
      <xdr:rowOff>106505</xdr:rowOff>
    </xdr:from>
    <xdr:to>
      <xdr:col>3</xdr:col>
      <xdr:colOff>1609725</xdr:colOff>
      <xdr:row>1</xdr:row>
      <xdr:rowOff>300994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A3B20D8-0B5B-49F0-B813-075A8C6D7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3665" y="106505"/>
          <a:ext cx="846860" cy="699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983236</xdr:colOff>
      <xdr:row>1</xdr:row>
      <xdr:rowOff>354156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DE44A3F-C3E2-479E-8A1F-C397BEE1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762865</xdr:colOff>
      <xdr:row>0</xdr:row>
      <xdr:rowOff>106505</xdr:rowOff>
    </xdr:from>
    <xdr:to>
      <xdr:col>3</xdr:col>
      <xdr:colOff>1609725</xdr:colOff>
      <xdr:row>1</xdr:row>
      <xdr:rowOff>300994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6641A68-D63B-4355-BA84-3D105D18F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3665" y="106505"/>
          <a:ext cx="846860" cy="699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983236</xdr:colOff>
      <xdr:row>1</xdr:row>
      <xdr:rowOff>354156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33D57A-1C9F-45B7-A1D6-DA388892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762865</xdr:colOff>
      <xdr:row>0</xdr:row>
      <xdr:rowOff>106505</xdr:rowOff>
    </xdr:from>
    <xdr:to>
      <xdr:col>3</xdr:col>
      <xdr:colOff>1609725</xdr:colOff>
      <xdr:row>1</xdr:row>
      <xdr:rowOff>300994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F9AEFC5-E657-4F20-8F26-4E6EADF89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3665" y="106505"/>
          <a:ext cx="846860" cy="6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topLeftCell="A29" workbookViewId="0">
      <selection activeCell="F54" sqref="F54"/>
    </sheetView>
  </sheetViews>
  <sheetFormatPr defaultRowHeight="15" x14ac:dyDescent="0.25"/>
  <cols>
    <col min="1" max="1" width="29.42578125" style="9" customWidth="1"/>
    <col min="2" max="2" width="52" style="11" customWidth="1"/>
    <col min="3" max="3" width="39.42578125" style="11" customWidth="1"/>
    <col min="6" max="9" width="36.28515625" customWidth="1"/>
  </cols>
  <sheetData>
    <row r="1" spans="1:9" ht="15.75" thickBot="1" x14ac:dyDescent="0.3">
      <c r="A1" s="8" t="s">
        <v>129</v>
      </c>
      <c r="B1" s="9" t="s">
        <v>436</v>
      </c>
      <c r="C1" s="10" t="s">
        <v>240</v>
      </c>
      <c r="F1" s="106" t="s">
        <v>434</v>
      </c>
      <c r="G1" s="106"/>
      <c r="H1" s="106"/>
      <c r="I1" s="106"/>
    </row>
    <row r="2" spans="1:9" x14ac:dyDescent="0.25">
      <c r="A2" s="8">
        <v>0</v>
      </c>
      <c r="B2" s="9" t="s">
        <v>435</v>
      </c>
      <c r="C2" s="10" t="s">
        <v>241</v>
      </c>
    </row>
    <row r="3" spans="1:9" x14ac:dyDescent="0.25">
      <c r="A3" s="8">
        <v>1</v>
      </c>
      <c r="B3" s="9" t="s">
        <v>235</v>
      </c>
      <c r="C3" s="10" t="s">
        <v>242</v>
      </c>
      <c r="F3" s="107" t="s">
        <v>433</v>
      </c>
      <c r="G3" s="107"/>
      <c r="H3" s="107"/>
      <c r="I3" s="107"/>
    </row>
    <row r="4" spans="1:9" x14ac:dyDescent="0.25">
      <c r="A4" s="8">
        <v>2</v>
      </c>
      <c r="B4" s="9" t="s">
        <v>236</v>
      </c>
      <c r="C4" s="10" t="s">
        <v>243</v>
      </c>
    </row>
    <row r="5" spans="1:9" x14ac:dyDescent="0.25">
      <c r="A5" s="8">
        <v>3</v>
      </c>
      <c r="B5" s="9" t="s">
        <v>237</v>
      </c>
      <c r="C5" s="10" t="s">
        <v>244</v>
      </c>
      <c r="F5" s="103" t="s">
        <v>405</v>
      </c>
      <c r="G5" s="104"/>
      <c r="H5" s="104"/>
      <c r="I5" s="105"/>
    </row>
    <row r="6" spans="1:9" ht="15.75" thickBot="1" x14ac:dyDescent="0.3">
      <c r="A6" s="8"/>
      <c r="B6" s="9" t="s">
        <v>238</v>
      </c>
      <c r="C6" s="10" t="s">
        <v>245</v>
      </c>
    </row>
    <row r="7" spans="1:9" x14ac:dyDescent="0.25">
      <c r="B7" s="9" t="s">
        <v>239</v>
      </c>
      <c r="C7" s="10" t="s">
        <v>246</v>
      </c>
      <c r="F7" s="108" t="s">
        <v>112</v>
      </c>
      <c r="G7" s="108"/>
      <c r="H7" s="108"/>
      <c r="I7" s="108"/>
    </row>
    <row r="8" spans="1:9" x14ac:dyDescent="0.25">
      <c r="B8" s="9" t="s">
        <v>210</v>
      </c>
      <c r="C8" s="10" t="s">
        <v>247</v>
      </c>
      <c r="F8" s="109" t="s">
        <v>206</v>
      </c>
      <c r="G8" s="109"/>
      <c r="H8" s="109"/>
      <c r="I8" s="109"/>
    </row>
    <row r="9" spans="1:9" ht="15.75" thickBot="1" x14ac:dyDescent="0.3">
      <c r="B9" s="9" t="s">
        <v>211</v>
      </c>
      <c r="C9" s="10" t="s">
        <v>248</v>
      </c>
      <c r="F9" s="110"/>
      <c r="G9" s="110"/>
      <c r="H9" s="110"/>
      <c r="I9" s="110"/>
    </row>
    <row r="10" spans="1:9" x14ac:dyDescent="0.25">
      <c r="B10" s="9" t="s">
        <v>212</v>
      </c>
      <c r="C10" s="10" t="s">
        <v>249</v>
      </c>
      <c r="F10" s="111" t="s">
        <v>113</v>
      </c>
      <c r="G10" s="111"/>
      <c r="H10" s="111"/>
      <c r="I10" s="111"/>
    </row>
    <row r="11" spans="1:9" ht="15.75" thickBot="1" x14ac:dyDescent="0.3">
      <c r="B11" s="9" t="s">
        <v>213</v>
      </c>
      <c r="C11" s="10" t="s">
        <v>124</v>
      </c>
      <c r="F11" s="110"/>
      <c r="G11" s="110"/>
      <c r="H11" s="110"/>
      <c r="I11" s="110"/>
    </row>
    <row r="12" spans="1:9" x14ac:dyDescent="0.25">
      <c r="B12" s="9" t="s">
        <v>214</v>
      </c>
      <c r="C12" s="10" t="s">
        <v>250</v>
      </c>
      <c r="F12" s="112" t="s">
        <v>375</v>
      </c>
      <c r="G12" s="113"/>
      <c r="H12" s="113"/>
      <c r="I12" s="114"/>
    </row>
    <row r="13" spans="1:9" ht="30" customHeight="1" thickBot="1" x14ac:dyDescent="0.3">
      <c r="B13" s="10" t="s">
        <v>122</v>
      </c>
      <c r="C13" s="10" t="s">
        <v>251</v>
      </c>
      <c r="F13" s="79" t="s">
        <v>207</v>
      </c>
      <c r="G13" s="6"/>
      <c r="H13" s="80" t="s">
        <v>107</v>
      </c>
      <c r="I13" s="7"/>
    </row>
    <row r="14" spans="1:9" x14ac:dyDescent="0.25">
      <c r="B14" s="10" t="s">
        <v>215</v>
      </c>
      <c r="C14" s="10" t="s">
        <v>252</v>
      </c>
    </row>
    <row r="15" spans="1:9" ht="15.75" thickBot="1" x14ac:dyDescent="0.3">
      <c r="B15" s="10" t="s">
        <v>216</v>
      </c>
      <c r="C15" s="10" t="s">
        <v>253</v>
      </c>
    </row>
    <row r="16" spans="1:9" ht="15.75" thickBot="1" x14ac:dyDescent="0.3">
      <c r="B16" s="10" t="s">
        <v>217</v>
      </c>
      <c r="C16" s="10" t="s">
        <v>254</v>
      </c>
      <c r="F16" s="106" t="s">
        <v>404</v>
      </c>
      <c r="G16" s="106"/>
      <c r="H16" s="106"/>
      <c r="I16" s="106"/>
    </row>
    <row r="17" spans="1:9" x14ac:dyDescent="0.25">
      <c r="B17" s="10" t="s">
        <v>218</v>
      </c>
      <c r="C17" s="10" t="s">
        <v>255</v>
      </c>
    </row>
    <row r="18" spans="1:9" x14ac:dyDescent="0.25">
      <c r="B18" s="10" t="s">
        <v>219</v>
      </c>
      <c r="C18" s="10" t="s">
        <v>256</v>
      </c>
      <c r="F18" s="107" t="s">
        <v>405</v>
      </c>
      <c r="G18" s="107"/>
      <c r="H18" s="107"/>
      <c r="I18" s="107"/>
    </row>
    <row r="19" spans="1:9" x14ac:dyDescent="0.25">
      <c r="B19" s="10" t="s">
        <v>220</v>
      </c>
      <c r="C19" s="10" t="s">
        <v>257</v>
      </c>
    </row>
    <row r="20" spans="1:9" x14ac:dyDescent="0.25">
      <c r="B20" s="10" t="s">
        <v>221</v>
      </c>
      <c r="C20" s="10" t="s">
        <v>258</v>
      </c>
      <c r="F20" s="103" t="s">
        <v>405</v>
      </c>
      <c r="G20" s="104"/>
      <c r="H20" s="104"/>
      <c r="I20" s="105"/>
    </row>
    <row r="21" spans="1:9" ht="15.75" thickBot="1" x14ac:dyDescent="0.3">
      <c r="B21" s="10" t="s">
        <v>222</v>
      </c>
      <c r="C21" s="10" t="s">
        <v>259</v>
      </c>
    </row>
    <row r="22" spans="1:9" x14ac:dyDescent="0.25">
      <c r="B22" s="10" t="s">
        <v>223</v>
      </c>
      <c r="C22" s="10" t="s">
        <v>260</v>
      </c>
      <c r="F22" s="118" t="s">
        <v>112</v>
      </c>
      <c r="G22" s="119"/>
      <c r="H22" s="119"/>
      <c r="I22" s="120"/>
    </row>
    <row r="23" spans="1:9" x14ac:dyDescent="0.25">
      <c r="B23" s="10" t="s">
        <v>224</v>
      </c>
      <c r="C23" s="10" t="s">
        <v>261</v>
      </c>
      <c r="F23" s="121" t="s">
        <v>206</v>
      </c>
      <c r="G23" s="122"/>
      <c r="H23" s="122"/>
      <c r="I23" s="123"/>
    </row>
    <row r="24" spans="1:9" ht="15.75" thickBot="1" x14ac:dyDescent="0.3">
      <c r="B24" s="10" t="s">
        <v>225</v>
      </c>
      <c r="C24" s="10" t="s">
        <v>262</v>
      </c>
      <c r="F24" s="124"/>
      <c r="G24" s="125"/>
      <c r="H24" s="125"/>
      <c r="I24" s="126"/>
    </row>
    <row r="25" spans="1:9" x14ac:dyDescent="0.25">
      <c r="B25" s="10" t="s">
        <v>226</v>
      </c>
      <c r="C25" s="10" t="s">
        <v>263</v>
      </c>
      <c r="F25" s="111" t="s">
        <v>113</v>
      </c>
      <c r="G25" s="111"/>
      <c r="H25" s="111"/>
      <c r="I25" s="111"/>
    </row>
    <row r="26" spans="1:9" ht="15.75" thickBot="1" x14ac:dyDescent="0.3">
      <c r="B26" s="10" t="s">
        <v>227</v>
      </c>
      <c r="C26" s="10" t="s">
        <v>264</v>
      </c>
      <c r="F26" s="127"/>
      <c r="G26" s="127"/>
      <c r="H26" s="127"/>
      <c r="I26" s="127"/>
    </row>
    <row r="27" spans="1:9" x14ac:dyDescent="0.25">
      <c r="A27" s="18"/>
      <c r="B27" s="10" t="s">
        <v>228</v>
      </c>
      <c r="C27" s="10" t="s">
        <v>265</v>
      </c>
      <c r="F27" s="128" t="s">
        <v>114</v>
      </c>
      <c r="G27" s="129"/>
      <c r="H27" s="129"/>
      <c r="I27" s="130"/>
    </row>
    <row r="28" spans="1:9" ht="15.75" thickBot="1" x14ac:dyDescent="0.3">
      <c r="B28" s="10" t="s">
        <v>229</v>
      </c>
      <c r="C28" s="10" t="s">
        <v>266</v>
      </c>
      <c r="F28" s="89" t="s">
        <v>421</v>
      </c>
      <c r="G28" s="90"/>
      <c r="H28" s="91" t="s">
        <v>422</v>
      </c>
      <c r="I28" s="92"/>
    </row>
    <row r="29" spans="1:9" x14ac:dyDescent="0.25">
      <c r="B29" s="10" t="s">
        <v>230</v>
      </c>
      <c r="C29" s="10" t="s">
        <v>267</v>
      </c>
      <c r="F29" s="128" t="s">
        <v>423</v>
      </c>
      <c r="G29" s="129"/>
      <c r="H29" s="129"/>
      <c r="I29" s="130"/>
    </row>
    <row r="30" spans="1:9" x14ac:dyDescent="0.25">
      <c r="B30" s="10" t="s">
        <v>231</v>
      </c>
      <c r="C30" s="10" t="s">
        <v>268</v>
      </c>
      <c r="F30" s="89" t="s">
        <v>424</v>
      </c>
      <c r="G30" s="93"/>
      <c r="H30" s="94" t="s">
        <v>422</v>
      </c>
      <c r="I30" s="95"/>
    </row>
    <row r="31" spans="1:9" x14ac:dyDescent="0.25">
      <c r="B31" s="10" t="s">
        <v>232</v>
      </c>
      <c r="C31" s="10" t="s">
        <v>269</v>
      </c>
      <c r="F31" s="131"/>
      <c r="G31" s="132"/>
      <c r="H31" s="133"/>
      <c r="I31" s="134"/>
    </row>
    <row r="32" spans="1:9" ht="15.75" thickBot="1" x14ac:dyDescent="0.3">
      <c r="B32" s="10" t="s">
        <v>233</v>
      </c>
      <c r="C32" s="10" t="s">
        <v>270</v>
      </c>
      <c r="F32" s="135" t="s">
        <v>425</v>
      </c>
      <c r="G32" s="136"/>
      <c r="H32" s="136"/>
      <c r="I32" s="137"/>
    </row>
    <row r="33" spans="1:9" x14ac:dyDescent="0.25">
      <c r="B33" s="10" t="s">
        <v>234</v>
      </c>
      <c r="C33" s="10" t="s">
        <v>271</v>
      </c>
      <c r="F33" s="138" t="s">
        <v>426</v>
      </c>
      <c r="G33" s="139"/>
      <c r="H33" s="139"/>
      <c r="I33" s="140"/>
    </row>
    <row r="34" spans="1:9" ht="15.75" thickBot="1" x14ac:dyDescent="0.3">
      <c r="C34" s="10" t="s">
        <v>272</v>
      </c>
      <c r="F34" s="141"/>
      <c r="G34" s="142"/>
      <c r="H34" s="142"/>
      <c r="I34" s="143"/>
    </row>
    <row r="35" spans="1:9" ht="15.75" thickBot="1" x14ac:dyDescent="0.3">
      <c r="C35" s="10" t="s">
        <v>273</v>
      </c>
      <c r="F35" s="115" t="s">
        <v>427</v>
      </c>
      <c r="G35" s="116"/>
      <c r="H35" s="116"/>
      <c r="I35" s="117"/>
    </row>
    <row r="36" spans="1:9" x14ac:dyDescent="0.25">
      <c r="B36" s="22"/>
      <c r="C36" s="10" t="s">
        <v>274</v>
      </c>
      <c r="F36" s="151"/>
      <c r="G36" s="152"/>
      <c r="H36" s="152"/>
      <c r="I36" s="153"/>
    </row>
    <row r="37" spans="1:9" x14ac:dyDescent="0.25">
      <c r="B37" s="22"/>
      <c r="C37" s="10" t="s">
        <v>275</v>
      </c>
      <c r="F37" s="131" t="s">
        <v>428</v>
      </c>
      <c r="G37" s="132"/>
      <c r="H37" s="132"/>
      <c r="I37" s="134"/>
    </row>
    <row r="38" spans="1:9" x14ac:dyDescent="0.25">
      <c r="B38"/>
      <c r="C38" s="10" t="s">
        <v>276</v>
      </c>
      <c r="F38" s="154"/>
      <c r="G38" s="155"/>
      <c r="H38" s="156"/>
      <c r="I38" s="157"/>
    </row>
    <row r="39" spans="1:9" x14ac:dyDescent="0.25">
      <c r="C39" s="10" t="s">
        <v>277</v>
      </c>
      <c r="F39" s="158" t="s">
        <v>429</v>
      </c>
      <c r="G39" s="159"/>
      <c r="H39" s="159" t="s">
        <v>430</v>
      </c>
      <c r="I39" s="160"/>
    </row>
    <row r="40" spans="1:9" x14ac:dyDescent="0.25">
      <c r="C40" s="10" t="s">
        <v>278</v>
      </c>
      <c r="F40" s="144"/>
      <c r="G40" s="145"/>
      <c r="H40" s="145"/>
      <c r="I40" s="146"/>
    </row>
    <row r="41" spans="1:9" x14ac:dyDescent="0.25">
      <c r="C41" s="10" t="s">
        <v>279</v>
      </c>
      <c r="F41" s="96" t="s">
        <v>431</v>
      </c>
      <c r="G41" s="147"/>
      <c r="H41" s="148"/>
      <c r="I41" s="149"/>
    </row>
    <row r="42" spans="1:9" x14ac:dyDescent="0.25">
      <c r="C42" s="10" t="s">
        <v>280</v>
      </c>
      <c r="F42" s="96" t="s">
        <v>432</v>
      </c>
      <c r="G42" s="147"/>
      <c r="H42" s="148"/>
      <c r="I42" s="149"/>
    </row>
    <row r="43" spans="1:9" ht="15.75" thickBot="1" x14ac:dyDescent="0.3">
      <c r="A43" s="25"/>
      <c r="B43" s="26"/>
      <c r="C43" s="10" t="s">
        <v>281</v>
      </c>
      <c r="F43" s="97" t="s">
        <v>422</v>
      </c>
      <c r="G43" s="150"/>
      <c r="H43" s="142"/>
      <c r="I43" s="143"/>
    </row>
    <row r="44" spans="1:9" x14ac:dyDescent="0.25">
      <c r="A44" s="25"/>
      <c r="B44" s="26"/>
      <c r="C44" s="10" t="s">
        <v>282</v>
      </c>
    </row>
    <row r="45" spans="1:9" x14ac:dyDescent="0.25">
      <c r="A45" s="25"/>
      <c r="B45" s="26"/>
      <c r="C45" s="10" t="s">
        <v>283</v>
      </c>
    </row>
    <row r="46" spans="1:9" x14ac:dyDescent="0.25">
      <c r="A46" s="25"/>
      <c r="B46" s="26"/>
      <c r="C46" s="10" t="s">
        <v>284</v>
      </c>
    </row>
    <row r="47" spans="1:9" x14ac:dyDescent="0.25">
      <c r="C47" s="10" t="s">
        <v>285</v>
      </c>
    </row>
    <row r="48" spans="1:9" x14ac:dyDescent="0.25">
      <c r="C48" s="10" t="s">
        <v>286</v>
      </c>
    </row>
    <row r="49" spans="1:3" x14ac:dyDescent="0.25">
      <c r="C49" s="10" t="s">
        <v>512</v>
      </c>
    </row>
    <row r="50" spans="1:3" x14ac:dyDescent="0.25">
      <c r="C50" s="10" t="s">
        <v>287</v>
      </c>
    </row>
    <row r="51" spans="1:3" x14ac:dyDescent="0.25">
      <c r="A51" s="25"/>
      <c r="B51" s="26"/>
      <c r="C51" s="10" t="s">
        <v>288</v>
      </c>
    </row>
    <row r="52" spans="1:3" x14ac:dyDescent="0.25">
      <c r="A52" s="25"/>
      <c r="B52" s="26"/>
      <c r="C52" s="10" t="s">
        <v>289</v>
      </c>
    </row>
    <row r="53" spans="1:3" x14ac:dyDescent="0.25">
      <c r="A53" s="25"/>
      <c r="B53" s="26"/>
      <c r="C53" s="10" t="s">
        <v>290</v>
      </c>
    </row>
    <row r="54" spans="1:3" x14ac:dyDescent="0.25">
      <c r="A54" s="25"/>
      <c r="B54" s="26"/>
      <c r="C54" s="10" t="s">
        <v>291</v>
      </c>
    </row>
    <row r="55" spans="1:3" x14ac:dyDescent="0.25">
      <c r="C55" s="10" t="s">
        <v>292</v>
      </c>
    </row>
    <row r="56" spans="1:3" x14ac:dyDescent="0.25">
      <c r="C56" s="10" t="s">
        <v>293</v>
      </c>
    </row>
    <row r="57" spans="1:3" x14ac:dyDescent="0.25">
      <c r="B57" s="28"/>
      <c r="C57" s="10" t="s">
        <v>294</v>
      </c>
    </row>
    <row r="58" spans="1:3" x14ac:dyDescent="0.25">
      <c r="C58" s="10" t="s">
        <v>295</v>
      </c>
    </row>
    <row r="59" spans="1:3" x14ac:dyDescent="0.25">
      <c r="C59" s="10" t="s">
        <v>296</v>
      </c>
    </row>
    <row r="60" spans="1:3" x14ac:dyDescent="0.25">
      <c r="B60" s="30"/>
      <c r="C60" s="10" t="s">
        <v>297</v>
      </c>
    </row>
    <row r="61" spans="1:3" x14ac:dyDescent="0.25">
      <c r="C61" s="10" t="s">
        <v>298</v>
      </c>
    </row>
    <row r="62" spans="1:3" x14ac:dyDescent="0.25">
      <c r="B62" s="30"/>
      <c r="C62" s="10" t="s">
        <v>299</v>
      </c>
    </row>
    <row r="63" spans="1:3" x14ac:dyDescent="0.25">
      <c r="C63" s="10" t="s">
        <v>300</v>
      </c>
    </row>
    <row r="64" spans="1:3" x14ac:dyDescent="0.25">
      <c r="C64" s="10" t="s">
        <v>301</v>
      </c>
    </row>
    <row r="65" spans="3:3" x14ac:dyDescent="0.25">
      <c r="C65" s="10" t="s">
        <v>302</v>
      </c>
    </row>
    <row r="66" spans="3:3" x14ac:dyDescent="0.25">
      <c r="C66" s="10" t="s">
        <v>303</v>
      </c>
    </row>
    <row r="67" spans="3:3" x14ac:dyDescent="0.25">
      <c r="C67" s="10" t="s">
        <v>304</v>
      </c>
    </row>
    <row r="68" spans="3:3" x14ac:dyDescent="0.25">
      <c r="C68" s="10" t="s">
        <v>305</v>
      </c>
    </row>
    <row r="69" spans="3:3" x14ac:dyDescent="0.25">
      <c r="C69" s="10" t="s">
        <v>306</v>
      </c>
    </row>
    <row r="70" spans="3:3" x14ac:dyDescent="0.25">
      <c r="C70" s="10" t="s">
        <v>307</v>
      </c>
    </row>
    <row r="71" spans="3:3" x14ac:dyDescent="0.25">
      <c r="C71" s="10" t="s">
        <v>308</v>
      </c>
    </row>
    <row r="72" spans="3:3" x14ac:dyDescent="0.25">
      <c r="C72" s="10" t="s">
        <v>309</v>
      </c>
    </row>
    <row r="73" spans="3:3" x14ac:dyDescent="0.25">
      <c r="C73" s="10" t="s">
        <v>310</v>
      </c>
    </row>
    <row r="74" spans="3:3" x14ac:dyDescent="0.25">
      <c r="C74" s="10" t="s">
        <v>311</v>
      </c>
    </row>
    <row r="75" spans="3:3" x14ac:dyDescent="0.25">
      <c r="C75" s="10" t="s">
        <v>312</v>
      </c>
    </row>
    <row r="76" spans="3:3" x14ac:dyDescent="0.25">
      <c r="C76" s="10" t="s">
        <v>313</v>
      </c>
    </row>
    <row r="77" spans="3:3" x14ac:dyDescent="0.25">
      <c r="C77" s="10" t="s">
        <v>314</v>
      </c>
    </row>
    <row r="78" spans="3:3" x14ac:dyDescent="0.25">
      <c r="C78" s="10" t="s">
        <v>315</v>
      </c>
    </row>
    <row r="79" spans="3:3" x14ac:dyDescent="0.25">
      <c r="C79" s="10" t="s">
        <v>316</v>
      </c>
    </row>
    <row r="80" spans="3:3" x14ac:dyDescent="0.25">
      <c r="C80" s="10" t="s">
        <v>317</v>
      </c>
    </row>
    <row r="81" spans="2:3" x14ac:dyDescent="0.25">
      <c r="C81" s="10" t="s">
        <v>318</v>
      </c>
    </row>
    <row r="82" spans="2:3" x14ac:dyDescent="0.25">
      <c r="C82" s="10" t="s">
        <v>319</v>
      </c>
    </row>
    <row r="83" spans="2:3" x14ac:dyDescent="0.25">
      <c r="C83" s="10" t="s">
        <v>320</v>
      </c>
    </row>
    <row r="84" spans="2:3" x14ac:dyDescent="0.25">
      <c r="C84" s="10" t="s">
        <v>321</v>
      </c>
    </row>
    <row r="85" spans="2:3" x14ac:dyDescent="0.25">
      <c r="C85" s="10" t="s">
        <v>322</v>
      </c>
    </row>
    <row r="86" spans="2:3" x14ac:dyDescent="0.25">
      <c r="C86" s="10" t="s">
        <v>323</v>
      </c>
    </row>
    <row r="87" spans="2:3" x14ac:dyDescent="0.25">
      <c r="C87" s="10" t="s">
        <v>324</v>
      </c>
    </row>
    <row r="88" spans="2:3" x14ac:dyDescent="0.25">
      <c r="C88" s="10" t="s">
        <v>325</v>
      </c>
    </row>
    <row r="89" spans="2:3" x14ac:dyDescent="0.25">
      <c r="B89" s="32"/>
      <c r="C89" s="10" t="s">
        <v>326</v>
      </c>
    </row>
    <row r="90" spans="2:3" x14ac:dyDescent="0.25">
      <c r="B90" s="32"/>
      <c r="C90" s="10" t="s">
        <v>327</v>
      </c>
    </row>
    <row r="91" spans="2:3" x14ac:dyDescent="0.25">
      <c r="B91" s="32"/>
      <c r="C91" s="10" t="s">
        <v>328</v>
      </c>
    </row>
    <row r="92" spans="2:3" x14ac:dyDescent="0.25">
      <c r="B92" s="32"/>
      <c r="C92" s="10" t="s">
        <v>329</v>
      </c>
    </row>
    <row r="93" spans="2:3" x14ac:dyDescent="0.25">
      <c r="B93" s="32"/>
      <c r="C93" s="10" t="s">
        <v>330</v>
      </c>
    </row>
    <row r="94" spans="2:3" x14ac:dyDescent="0.25">
      <c r="B94" s="32"/>
      <c r="C94" s="10" t="s">
        <v>331</v>
      </c>
    </row>
    <row r="95" spans="2:3" x14ac:dyDescent="0.25">
      <c r="B95" s="32"/>
      <c r="C95" s="10" t="s">
        <v>332</v>
      </c>
    </row>
    <row r="96" spans="2:3" x14ac:dyDescent="0.25">
      <c r="B96" s="32"/>
      <c r="C96" s="10" t="s">
        <v>333</v>
      </c>
    </row>
    <row r="97" spans="1:3" x14ac:dyDescent="0.25">
      <c r="C97" s="10" t="s">
        <v>334</v>
      </c>
    </row>
    <row r="98" spans="1:3" x14ac:dyDescent="0.25">
      <c r="C98" s="10" t="s">
        <v>335</v>
      </c>
    </row>
    <row r="99" spans="1:3" x14ac:dyDescent="0.25">
      <c r="B99" s="34"/>
      <c r="C99" s="10" t="s">
        <v>336</v>
      </c>
    </row>
    <row r="100" spans="1:3" x14ac:dyDescent="0.25">
      <c r="B100" s="34"/>
      <c r="C100" s="10" t="s">
        <v>337</v>
      </c>
    </row>
    <row r="101" spans="1:3" x14ac:dyDescent="0.25">
      <c r="B101" s="34"/>
      <c r="C101" s="10" t="s">
        <v>338</v>
      </c>
    </row>
    <row r="102" spans="1:3" x14ac:dyDescent="0.25">
      <c r="A102" s="35"/>
      <c r="B102" s="36"/>
      <c r="C102" s="10" t="s">
        <v>339</v>
      </c>
    </row>
    <row r="103" spans="1:3" x14ac:dyDescent="0.25">
      <c r="B103" s="34"/>
      <c r="C103" s="10" t="s">
        <v>340</v>
      </c>
    </row>
    <row r="104" spans="1:3" x14ac:dyDescent="0.25">
      <c r="B104" s="34"/>
      <c r="C104" s="10" t="s">
        <v>341</v>
      </c>
    </row>
    <row r="105" spans="1:3" x14ac:dyDescent="0.25">
      <c r="B105" s="34"/>
      <c r="C105" s="10" t="s">
        <v>342</v>
      </c>
    </row>
    <row r="106" spans="1:3" x14ac:dyDescent="0.25">
      <c r="B106" s="34"/>
      <c r="C106" s="10" t="s">
        <v>343</v>
      </c>
    </row>
    <row r="107" spans="1:3" x14ac:dyDescent="0.25">
      <c r="B107" s="34"/>
      <c r="C107" s="10" t="s">
        <v>344</v>
      </c>
    </row>
    <row r="108" spans="1:3" x14ac:dyDescent="0.25">
      <c r="B108" s="34"/>
      <c r="C108" s="10" t="s">
        <v>345</v>
      </c>
    </row>
    <row r="109" spans="1:3" x14ac:dyDescent="0.25">
      <c r="A109" s="8"/>
      <c r="B109" s="34"/>
      <c r="C109" s="10" t="s">
        <v>346</v>
      </c>
    </row>
    <row r="110" spans="1:3" x14ac:dyDescent="0.25">
      <c r="A110" s="8"/>
      <c r="B110" s="34"/>
      <c r="C110" s="10" t="s">
        <v>347</v>
      </c>
    </row>
    <row r="111" spans="1:3" x14ac:dyDescent="0.25">
      <c r="A111" s="8"/>
      <c r="C111" s="10" t="s">
        <v>348</v>
      </c>
    </row>
    <row r="112" spans="1:3" x14ac:dyDescent="0.25">
      <c r="A112" s="8"/>
      <c r="C112" s="10" t="s">
        <v>349</v>
      </c>
    </row>
    <row r="113" spans="1:3" x14ac:dyDescent="0.25">
      <c r="A113" s="8"/>
      <c r="B113" s="26"/>
      <c r="C113" s="10" t="s">
        <v>350</v>
      </c>
    </row>
    <row r="114" spans="1:3" x14ac:dyDescent="0.25">
      <c r="A114" s="8"/>
      <c r="B114" s="26"/>
      <c r="C114" s="10" t="s">
        <v>351</v>
      </c>
    </row>
    <row r="115" spans="1:3" x14ac:dyDescent="0.25">
      <c r="A115" s="8"/>
      <c r="C115" s="10" t="s">
        <v>352</v>
      </c>
    </row>
    <row r="116" spans="1:3" x14ac:dyDescent="0.25">
      <c r="A116" s="8"/>
      <c r="C116" s="10" t="s">
        <v>353</v>
      </c>
    </row>
    <row r="117" spans="1:3" x14ac:dyDescent="0.25">
      <c r="A117" s="8"/>
      <c r="C117" s="10" t="s">
        <v>354</v>
      </c>
    </row>
    <row r="118" spans="1:3" x14ac:dyDescent="0.25">
      <c r="A118" s="8"/>
      <c r="C118" s="10" t="s">
        <v>355</v>
      </c>
    </row>
    <row r="119" spans="1:3" x14ac:dyDescent="0.25">
      <c r="A119" s="8"/>
      <c r="C119" s="10" t="s">
        <v>356</v>
      </c>
    </row>
    <row r="120" spans="1:3" x14ac:dyDescent="0.25">
      <c r="A120" s="8"/>
      <c r="B120" s="32"/>
      <c r="C120" s="10" t="s">
        <v>357</v>
      </c>
    </row>
    <row r="121" spans="1:3" x14ac:dyDescent="0.25">
      <c r="A121" s="8"/>
      <c r="B121" s="32"/>
      <c r="C121" s="10" t="s">
        <v>358</v>
      </c>
    </row>
    <row r="122" spans="1:3" x14ac:dyDescent="0.25">
      <c r="B122" s="32"/>
      <c r="C122" s="10" t="s">
        <v>359</v>
      </c>
    </row>
    <row r="123" spans="1:3" x14ac:dyDescent="0.25">
      <c r="A123" s="8"/>
      <c r="B123" s="34"/>
      <c r="C123" s="10" t="s">
        <v>360</v>
      </c>
    </row>
    <row r="124" spans="1:3" x14ac:dyDescent="0.25">
      <c r="A124" s="8"/>
      <c r="B124" s="34"/>
      <c r="C124" s="10" t="s">
        <v>361</v>
      </c>
    </row>
    <row r="125" spans="1:3" x14ac:dyDescent="0.25">
      <c r="A125" s="8"/>
      <c r="B125" s="34"/>
      <c r="C125" s="10" t="s">
        <v>362</v>
      </c>
    </row>
    <row r="126" spans="1:3" x14ac:dyDescent="0.25">
      <c r="A126" s="8"/>
      <c r="B126" s="34"/>
      <c r="C126" s="10" t="s">
        <v>363</v>
      </c>
    </row>
    <row r="127" spans="1:3" x14ac:dyDescent="0.25">
      <c r="A127" s="8"/>
      <c r="B127" s="34"/>
      <c r="C127" s="10" t="s">
        <v>364</v>
      </c>
    </row>
    <row r="128" spans="1:3" x14ac:dyDescent="0.25">
      <c r="A128" s="8"/>
      <c r="B128" s="34"/>
      <c r="C128" s="10" t="s">
        <v>365</v>
      </c>
    </row>
    <row r="129" spans="1:3" x14ac:dyDescent="0.25">
      <c r="A129" s="8"/>
      <c r="B129" s="34"/>
      <c r="C129" s="10" t="s">
        <v>366</v>
      </c>
    </row>
    <row r="130" spans="1:3" x14ac:dyDescent="0.25">
      <c r="A130" s="8"/>
      <c r="B130" s="34"/>
      <c r="C130" s="10" t="s">
        <v>367</v>
      </c>
    </row>
    <row r="131" spans="1:3" x14ac:dyDescent="0.25">
      <c r="A131" s="8"/>
      <c r="B131" s="34"/>
      <c r="C131" s="10" t="s">
        <v>368</v>
      </c>
    </row>
    <row r="132" spans="1:3" x14ac:dyDescent="0.25">
      <c r="A132" s="8"/>
      <c r="B132" s="34"/>
      <c r="C132" s="10" t="s">
        <v>369</v>
      </c>
    </row>
    <row r="133" spans="1:3" x14ac:dyDescent="0.25">
      <c r="A133" s="8"/>
      <c r="B133" s="34"/>
      <c r="C133" s="10" t="s">
        <v>370</v>
      </c>
    </row>
    <row r="134" spans="1:3" x14ac:dyDescent="0.25">
      <c r="B134" s="34"/>
      <c r="C134" s="10" t="s">
        <v>371</v>
      </c>
    </row>
    <row r="135" spans="1:3" x14ac:dyDescent="0.25">
      <c r="C135" s="10" t="s">
        <v>372</v>
      </c>
    </row>
    <row r="136" spans="1:3" x14ac:dyDescent="0.25">
      <c r="B136" s="32"/>
    </row>
    <row r="137" spans="1:3" x14ac:dyDescent="0.25">
      <c r="B137" s="32"/>
    </row>
    <row r="138" spans="1:3" x14ac:dyDescent="0.25">
      <c r="B138" s="34"/>
    </row>
    <row r="139" spans="1:3" x14ac:dyDescent="0.25">
      <c r="B139" s="34"/>
    </row>
    <row r="140" spans="1:3" x14ac:dyDescent="0.25">
      <c r="B140" s="34"/>
    </row>
    <row r="141" spans="1:3" x14ac:dyDescent="0.25">
      <c r="A141" s="5"/>
      <c r="B141" s="36"/>
      <c r="C141" s="37"/>
    </row>
    <row r="142" spans="1:3" x14ac:dyDescent="0.25">
      <c r="A142" s="5"/>
    </row>
    <row r="143" spans="1:3" x14ac:dyDescent="0.25">
      <c r="A143" s="5"/>
    </row>
    <row r="144" spans="1:3" x14ac:dyDescent="0.25">
      <c r="A144" s="5"/>
    </row>
    <row r="145" spans="1:2" x14ac:dyDescent="0.25">
      <c r="A145" s="5"/>
    </row>
    <row r="146" spans="1:2" x14ac:dyDescent="0.25">
      <c r="A146" s="5"/>
    </row>
    <row r="147" spans="1:2" x14ac:dyDescent="0.25">
      <c r="A147" s="5"/>
      <c r="B147" s="32"/>
    </row>
    <row r="148" spans="1:2" x14ac:dyDescent="0.25">
      <c r="A148" s="5"/>
      <c r="B148" s="32"/>
    </row>
    <row r="149" spans="1:2" x14ac:dyDescent="0.25">
      <c r="A149" s="8"/>
      <c r="B149" s="32"/>
    </row>
    <row r="150" spans="1:2" x14ac:dyDescent="0.25">
      <c r="A150" s="8"/>
      <c r="B150" s="32"/>
    </row>
    <row r="151" spans="1:2" x14ac:dyDescent="0.25">
      <c r="A151" s="8"/>
      <c r="B151" s="32"/>
    </row>
    <row r="152" spans="1:2" x14ac:dyDescent="0.25">
      <c r="A152" s="8"/>
      <c r="B152" s="32"/>
    </row>
    <row r="153" spans="1:2" x14ac:dyDescent="0.25">
      <c r="A153" s="8"/>
      <c r="B153" s="32"/>
    </row>
    <row r="154" spans="1:2" x14ac:dyDescent="0.25">
      <c r="A154" s="8"/>
      <c r="B154" s="32"/>
    </row>
    <row r="155" spans="1:2" x14ac:dyDescent="0.25">
      <c r="A155" s="8"/>
      <c r="B155" s="32"/>
    </row>
    <row r="156" spans="1:2" x14ac:dyDescent="0.25">
      <c r="A156" s="8"/>
      <c r="B156" s="32"/>
    </row>
    <row r="157" spans="1:2" x14ac:dyDescent="0.25">
      <c r="A157" s="8"/>
      <c r="B157" s="32"/>
    </row>
    <row r="158" spans="1:2" x14ac:dyDescent="0.25">
      <c r="A158" s="8"/>
      <c r="B158" s="32"/>
    </row>
    <row r="159" spans="1:2" x14ac:dyDescent="0.25">
      <c r="A159" s="8"/>
      <c r="B159" s="32"/>
    </row>
    <row r="160" spans="1:2" x14ac:dyDescent="0.25">
      <c r="A160" s="8"/>
      <c r="B160" s="32"/>
    </row>
    <row r="161" spans="1:2" x14ac:dyDescent="0.25">
      <c r="A161" s="8"/>
      <c r="B161" s="32"/>
    </row>
    <row r="162" spans="1:2" x14ac:dyDescent="0.25">
      <c r="A162" s="8"/>
      <c r="B162" s="32"/>
    </row>
    <row r="163" spans="1:2" x14ac:dyDescent="0.25">
      <c r="B163" s="32"/>
    </row>
    <row r="164" spans="1:2" x14ac:dyDescent="0.25">
      <c r="B164" s="32"/>
    </row>
    <row r="165" spans="1:2" x14ac:dyDescent="0.25">
      <c r="B165" s="32"/>
    </row>
    <row r="166" spans="1:2" x14ac:dyDescent="0.25">
      <c r="B166" s="32"/>
    </row>
    <row r="167" spans="1:2" x14ac:dyDescent="0.25">
      <c r="B167" s="32"/>
    </row>
    <row r="168" spans="1:2" x14ac:dyDescent="0.25">
      <c r="B168" s="32"/>
    </row>
    <row r="171" spans="1:2" x14ac:dyDescent="0.25">
      <c r="A171" s="8"/>
    </row>
    <row r="172" spans="1:2" x14ac:dyDescent="0.25">
      <c r="A172" s="8"/>
      <c r="B172" s="32"/>
    </row>
    <row r="173" spans="1:2" x14ac:dyDescent="0.25">
      <c r="A173" s="8"/>
      <c r="B173" s="32"/>
    </row>
    <row r="174" spans="1:2" x14ac:dyDescent="0.25">
      <c r="A174" s="8"/>
      <c r="B174" s="32"/>
    </row>
    <row r="175" spans="1:2" x14ac:dyDescent="0.25">
      <c r="A175" s="8"/>
      <c r="B175" s="32"/>
    </row>
    <row r="176" spans="1:2" x14ac:dyDescent="0.25">
      <c r="A176" s="8"/>
      <c r="B176" s="32"/>
    </row>
    <row r="177" spans="1:2" x14ac:dyDescent="0.25">
      <c r="A177" s="8"/>
      <c r="B177" s="34"/>
    </row>
    <row r="178" spans="1:2" x14ac:dyDescent="0.25">
      <c r="A178" s="8"/>
      <c r="B178" s="34"/>
    </row>
    <row r="179" spans="1:2" x14ac:dyDescent="0.25">
      <c r="A179" s="8"/>
      <c r="B179" s="34"/>
    </row>
    <row r="180" spans="1:2" x14ac:dyDescent="0.25">
      <c r="A180" s="8"/>
      <c r="B180" s="34"/>
    </row>
    <row r="181" spans="1:2" x14ac:dyDescent="0.25">
      <c r="A181" s="8"/>
      <c r="B181" s="34"/>
    </row>
    <row r="182" spans="1:2" x14ac:dyDescent="0.25">
      <c r="A182" s="8"/>
      <c r="B182" s="34"/>
    </row>
    <row r="183" spans="1:2" x14ac:dyDescent="0.25">
      <c r="A183" s="8"/>
      <c r="B183" s="34"/>
    </row>
    <row r="184" spans="1:2" x14ac:dyDescent="0.25">
      <c r="A184" s="8"/>
      <c r="B184" s="34"/>
    </row>
    <row r="185" spans="1:2" x14ac:dyDescent="0.25">
      <c r="A185" s="8"/>
      <c r="B185" s="34"/>
    </row>
    <row r="186" spans="1:2" x14ac:dyDescent="0.25">
      <c r="A186" s="8"/>
      <c r="B186" s="34"/>
    </row>
    <row r="187" spans="1:2" x14ac:dyDescent="0.25">
      <c r="A187" s="8"/>
      <c r="B187" s="34"/>
    </row>
    <row r="188" spans="1:2" x14ac:dyDescent="0.25">
      <c r="A188" s="8"/>
      <c r="B188" s="34"/>
    </row>
    <row r="189" spans="1:2" x14ac:dyDescent="0.25">
      <c r="B189" s="34"/>
    </row>
    <row r="190" spans="1:2" x14ac:dyDescent="0.25">
      <c r="B190" s="34"/>
    </row>
    <row r="191" spans="1:2" x14ac:dyDescent="0.25">
      <c r="B191" s="34"/>
    </row>
    <row r="192" spans="1:2" x14ac:dyDescent="0.25">
      <c r="B192" s="34"/>
    </row>
    <row r="193" spans="1:3" x14ac:dyDescent="0.25">
      <c r="B193" s="32"/>
    </row>
    <row r="194" spans="1:3" x14ac:dyDescent="0.25">
      <c r="B194" s="34"/>
    </row>
    <row r="195" spans="1:3" x14ac:dyDescent="0.25">
      <c r="B195" s="34"/>
    </row>
    <row r="196" spans="1:3" x14ac:dyDescent="0.25">
      <c r="B196" s="34"/>
    </row>
    <row r="197" spans="1:3" x14ac:dyDescent="0.25">
      <c r="A197" s="5"/>
      <c r="B197" s="36"/>
      <c r="C197" s="37"/>
    </row>
    <row r="198" spans="1:3" x14ac:dyDescent="0.25">
      <c r="A198" s="5"/>
      <c r="B198" s="34"/>
    </row>
    <row r="199" spans="1:3" x14ac:dyDescent="0.25">
      <c r="A199" s="5"/>
      <c r="B199" s="34"/>
    </row>
    <row r="200" spans="1:3" x14ac:dyDescent="0.25">
      <c r="A200" s="5"/>
      <c r="B200" s="32"/>
    </row>
    <row r="201" spans="1:3" x14ac:dyDescent="0.25">
      <c r="A201" s="5"/>
      <c r="B201" s="34"/>
    </row>
    <row r="202" spans="1:3" x14ac:dyDescent="0.25">
      <c r="A202" s="5"/>
      <c r="B202" s="34"/>
    </row>
    <row r="203" spans="1:3" x14ac:dyDescent="0.25">
      <c r="A203" s="5"/>
      <c r="B203" s="34"/>
    </row>
    <row r="204" spans="1:3" x14ac:dyDescent="0.25">
      <c r="A204" s="5"/>
      <c r="B204" s="32"/>
    </row>
    <row r="205" spans="1:3" x14ac:dyDescent="0.25">
      <c r="B205" s="32"/>
    </row>
    <row r="206" spans="1:3" x14ac:dyDescent="0.25">
      <c r="A206" s="5"/>
      <c r="B206" s="28"/>
    </row>
    <row r="207" spans="1:3" x14ac:dyDescent="0.25">
      <c r="A207" s="5"/>
      <c r="B207" s="32"/>
    </row>
    <row r="208" spans="1:3" x14ac:dyDescent="0.25">
      <c r="A208" s="5"/>
      <c r="B208" s="32"/>
    </row>
    <row r="209" spans="1:3" x14ac:dyDescent="0.25">
      <c r="A209" s="5"/>
      <c r="B209" s="32"/>
    </row>
    <row r="210" spans="1:3" x14ac:dyDescent="0.25">
      <c r="A210" s="5"/>
      <c r="B210" s="34"/>
    </row>
    <row r="211" spans="1:3" x14ac:dyDescent="0.25">
      <c r="A211" s="5"/>
      <c r="B211" s="34"/>
    </row>
    <row r="212" spans="1:3" x14ac:dyDescent="0.25">
      <c r="A212" s="5"/>
      <c r="B212" s="34"/>
    </row>
    <row r="213" spans="1:3" x14ac:dyDescent="0.25">
      <c r="A213" s="5"/>
      <c r="B213" s="34"/>
    </row>
    <row r="214" spans="1:3" x14ac:dyDescent="0.25">
      <c r="A214" s="5"/>
      <c r="B214" s="34"/>
    </row>
    <row r="215" spans="1:3" x14ac:dyDescent="0.25">
      <c r="A215" s="5"/>
      <c r="B215" s="34"/>
    </row>
    <row r="216" spans="1:3" x14ac:dyDescent="0.25">
      <c r="A216" s="5"/>
      <c r="B216" s="34"/>
    </row>
    <row r="217" spans="1:3" x14ac:dyDescent="0.25">
      <c r="A217" s="5"/>
      <c r="B217" s="34"/>
    </row>
    <row r="218" spans="1:3" x14ac:dyDescent="0.25">
      <c r="A218" s="5"/>
      <c r="B218" s="34"/>
    </row>
    <row r="219" spans="1:3" x14ac:dyDescent="0.25">
      <c r="A219" s="5"/>
      <c r="B219" s="34"/>
    </row>
    <row r="220" spans="1:3" x14ac:dyDescent="0.25">
      <c r="A220" s="5"/>
      <c r="B220" s="34"/>
    </row>
    <row r="221" spans="1:3" x14ac:dyDescent="0.25">
      <c r="A221" s="5"/>
      <c r="B221" s="34"/>
    </row>
    <row r="222" spans="1:3" x14ac:dyDescent="0.25">
      <c r="A222" s="5"/>
      <c r="B222" s="34"/>
    </row>
    <row r="223" spans="1:3" x14ac:dyDescent="0.25">
      <c r="A223" s="5"/>
      <c r="B223" s="34"/>
    </row>
    <row r="224" spans="1:3" x14ac:dyDescent="0.25">
      <c r="A224" s="5"/>
      <c r="B224" s="36"/>
      <c r="C224" s="37"/>
    </row>
    <row r="225" spans="1:2" x14ac:dyDescent="0.25">
      <c r="B225" s="32"/>
    </row>
    <row r="226" spans="1:2" x14ac:dyDescent="0.25">
      <c r="B226" s="34"/>
    </row>
    <row r="227" spans="1:2" x14ac:dyDescent="0.25">
      <c r="B227" s="34"/>
    </row>
    <row r="228" spans="1:2" x14ac:dyDescent="0.25">
      <c r="B228" s="32"/>
    </row>
    <row r="229" spans="1:2" x14ac:dyDescent="0.25">
      <c r="B229" s="34"/>
    </row>
    <row r="230" spans="1:2" x14ac:dyDescent="0.25">
      <c r="B230" s="34"/>
    </row>
    <row r="231" spans="1:2" x14ac:dyDescent="0.25">
      <c r="B231" s="32"/>
    </row>
    <row r="232" spans="1:2" x14ac:dyDescent="0.25">
      <c r="B232" s="32"/>
    </row>
    <row r="233" spans="1:2" x14ac:dyDescent="0.25">
      <c r="B233" s="32"/>
    </row>
    <row r="234" spans="1:2" x14ac:dyDescent="0.25">
      <c r="B234" s="32"/>
    </row>
    <row r="235" spans="1:2" x14ac:dyDescent="0.25">
      <c r="A235" s="8"/>
      <c r="B235" s="32"/>
    </row>
    <row r="236" spans="1:2" x14ac:dyDescent="0.25">
      <c r="A236" s="8"/>
      <c r="B236" s="32"/>
    </row>
    <row r="237" spans="1:2" x14ac:dyDescent="0.25">
      <c r="A237" s="8"/>
      <c r="B237" s="32"/>
    </row>
    <row r="238" spans="1:2" x14ac:dyDescent="0.25">
      <c r="A238" s="8"/>
      <c r="B238" s="32"/>
    </row>
    <row r="239" spans="1:2" x14ac:dyDescent="0.25">
      <c r="B239" s="34"/>
    </row>
    <row r="240" spans="1:2" x14ac:dyDescent="0.25">
      <c r="A240" s="8"/>
      <c r="B240" s="34"/>
    </row>
    <row r="241" spans="1:2" x14ac:dyDescent="0.25">
      <c r="A241" s="8"/>
      <c r="B241" s="34"/>
    </row>
    <row r="242" spans="1:2" x14ac:dyDescent="0.25">
      <c r="A242" s="8"/>
      <c r="B242" s="34"/>
    </row>
    <row r="243" spans="1:2" x14ac:dyDescent="0.25">
      <c r="A243" s="8"/>
      <c r="B243" s="34"/>
    </row>
    <row r="244" spans="1:2" x14ac:dyDescent="0.25">
      <c r="A244" s="8"/>
      <c r="B244" s="34"/>
    </row>
    <row r="245" spans="1:2" x14ac:dyDescent="0.25">
      <c r="A245" s="8"/>
      <c r="B245" s="34"/>
    </row>
    <row r="246" spans="1:2" x14ac:dyDescent="0.25">
      <c r="A246" s="8"/>
      <c r="B246" s="34"/>
    </row>
    <row r="247" spans="1:2" x14ac:dyDescent="0.25">
      <c r="A247" s="8"/>
      <c r="B247" s="34"/>
    </row>
    <row r="248" spans="1:2" x14ac:dyDescent="0.25">
      <c r="A248" s="8"/>
      <c r="B248" s="34"/>
    </row>
    <row r="249" spans="1:2" x14ac:dyDescent="0.25">
      <c r="A249" s="8"/>
      <c r="B249" s="34"/>
    </row>
    <row r="250" spans="1:2" x14ac:dyDescent="0.25">
      <c r="B250" s="34"/>
    </row>
    <row r="251" spans="1:2" x14ac:dyDescent="0.25">
      <c r="B251" s="32"/>
    </row>
    <row r="252" spans="1:2" x14ac:dyDescent="0.25">
      <c r="B252" s="32"/>
    </row>
    <row r="253" spans="1:2" x14ac:dyDescent="0.25">
      <c r="B253" s="32"/>
    </row>
    <row r="254" spans="1:2" x14ac:dyDescent="0.25">
      <c r="B254" s="32"/>
    </row>
    <row r="255" spans="1:2" x14ac:dyDescent="0.25">
      <c r="B255" s="32"/>
    </row>
    <row r="256" spans="1:2" x14ac:dyDescent="0.25">
      <c r="B256" s="32"/>
    </row>
    <row r="257" spans="1:2" x14ac:dyDescent="0.25">
      <c r="B257" s="32"/>
    </row>
    <row r="258" spans="1:2" x14ac:dyDescent="0.25">
      <c r="A258" s="8"/>
      <c r="B258" s="34"/>
    </row>
    <row r="259" spans="1:2" x14ac:dyDescent="0.25">
      <c r="A259" s="8"/>
      <c r="B259" s="34"/>
    </row>
    <row r="260" spans="1:2" x14ac:dyDescent="0.25">
      <c r="A260" s="8"/>
      <c r="B260" s="34"/>
    </row>
    <row r="261" spans="1:2" x14ac:dyDescent="0.25">
      <c r="B261" s="34"/>
    </row>
    <row r="262" spans="1:2" x14ac:dyDescent="0.25">
      <c r="A262" s="8"/>
      <c r="B262" s="34"/>
    </row>
    <row r="263" spans="1:2" x14ac:dyDescent="0.25">
      <c r="A263" s="8"/>
      <c r="B263" s="34"/>
    </row>
    <row r="264" spans="1:2" x14ac:dyDescent="0.25">
      <c r="A264" s="8"/>
      <c r="B264" s="34"/>
    </row>
    <row r="265" spans="1:2" x14ac:dyDescent="0.25">
      <c r="A265" s="8"/>
      <c r="B265" s="34"/>
    </row>
    <row r="266" spans="1:2" x14ac:dyDescent="0.25">
      <c r="A266" s="8"/>
      <c r="B266" s="34"/>
    </row>
    <row r="267" spans="1:2" x14ac:dyDescent="0.25">
      <c r="A267" s="8"/>
      <c r="B267" s="34"/>
    </row>
    <row r="268" spans="1:2" x14ac:dyDescent="0.25">
      <c r="A268" s="8"/>
      <c r="B268" s="34"/>
    </row>
    <row r="269" spans="1:2" x14ac:dyDescent="0.25">
      <c r="A269" s="8"/>
      <c r="B269" s="34"/>
    </row>
    <row r="270" spans="1:2" x14ac:dyDescent="0.25">
      <c r="A270" s="8"/>
      <c r="B270" s="34"/>
    </row>
    <row r="271" spans="1:2" x14ac:dyDescent="0.25">
      <c r="A271" s="8"/>
      <c r="B271" s="34"/>
    </row>
    <row r="272" spans="1:2" x14ac:dyDescent="0.25">
      <c r="A272" s="8"/>
      <c r="B272" s="34"/>
    </row>
    <row r="273" spans="1:2" x14ac:dyDescent="0.25">
      <c r="A273" s="8"/>
      <c r="B273" s="34"/>
    </row>
    <row r="274" spans="1:2" x14ac:dyDescent="0.25">
      <c r="A274" s="8"/>
      <c r="B274" s="34"/>
    </row>
    <row r="275" spans="1:2" x14ac:dyDescent="0.25">
      <c r="B275" s="34"/>
    </row>
    <row r="276" spans="1:2" x14ac:dyDescent="0.25">
      <c r="B276" s="32"/>
    </row>
    <row r="277" spans="1:2" x14ac:dyDescent="0.25">
      <c r="B277" s="32"/>
    </row>
    <row r="278" spans="1:2" x14ac:dyDescent="0.25">
      <c r="B278" s="34"/>
    </row>
    <row r="279" spans="1:2" x14ac:dyDescent="0.25">
      <c r="B279" s="34"/>
    </row>
    <row r="280" spans="1:2" x14ac:dyDescent="0.25">
      <c r="B280" s="32"/>
    </row>
    <row r="281" spans="1:2" x14ac:dyDescent="0.25">
      <c r="B281" s="34"/>
    </row>
    <row r="282" spans="1:2" x14ac:dyDescent="0.25">
      <c r="B282" s="34"/>
    </row>
    <row r="283" spans="1:2" x14ac:dyDescent="0.25">
      <c r="A283" s="8"/>
      <c r="B283" s="34"/>
    </row>
    <row r="284" spans="1:2" x14ac:dyDescent="0.25">
      <c r="A284" s="8"/>
      <c r="B284" s="32"/>
    </row>
    <row r="285" spans="1:2" x14ac:dyDescent="0.25">
      <c r="A285" s="8"/>
      <c r="B285" s="34"/>
    </row>
    <row r="286" spans="1:2" x14ac:dyDescent="0.25">
      <c r="A286" s="8"/>
      <c r="B286" s="34"/>
    </row>
    <row r="287" spans="1:2" x14ac:dyDescent="0.25">
      <c r="A287" s="8"/>
      <c r="B287" s="34"/>
    </row>
    <row r="288" spans="1:2" x14ac:dyDescent="0.25">
      <c r="A288" s="8"/>
      <c r="B288" s="34"/>
    </row>
    <row r="289" spans="1:2" x14ac:dyDescent="0.25">
      <c r="A289" s="8"/>
      <c r="B289" s="32"/>
    </row>
    <row r="290" spans="1:2" x14ac:dyDescent="0.25">
      <c r="A290" s="8"/>
      <c r="B290" s="32"/>
    </row>
    <row r="291" spans="1:2" x14ac:dyDescent="0.25">
      <c r="A291" s="8"/>
      <c r="B291" s="32"/>
    </row>
    <row r="292" spans="1:2" x14ac:dyDescent="0.25">
      <c r="B292" s="32"/>
    </row>
    <row r="293" spans="1:2" x14ac:dyDescent="0.25">
      <c r="A293" s="8"/>
      <c r="B293" s="32"/>
    </row>
    <row r="294" spans="1:2" x14ac:dyDescent="0.25">
      <c r="A294" s="8"/>
      <c r="B294" s="34"/>
    </row>
    <row r="295" spans="1:2" x14ac:dyDescent="0.25">
      <c r="A295" s="8"/>
      <c r="B295" s="34"/>
    </row>
    <row r="296" spans="1:2" x14ac:dyDescent="0.25">
      <c r="A296" s="8"/>
      <c r="B296" s="34"/>
    </row>
    <row r="297" spans="1:2" x14ac:dyDescent="0.25">
      <c r="A297" s="8"/>
      <c r="B297" s="34"/>
    </row>
    <row r="298" spans="1:2" x14ac:dyDescent="0.25">
      <c r="A298" s="8"/>
      <c r="B298" s="34"/>
    </row>
    <row r="299" spans="1:2" x14ac:dyDescent="0.25">
      <c r="A299" s="8"/>
      <c r="B299" s="34"/>
    </row>
    <row r="300" spans="1:2" x14ac:dyDescent="0.25">
      <c r="A300" s="8"/>
      <c r="B300" s="34"/>
    </row>
    <row r="301" spans="1:2" x14ac:dyDescent="0.25">
      <c r="A301" s="8"/>
      <c r="B301" s="34"/>
    </row>
    <row r="302" spans="1:2" x14ac:dyDescent="0.25">
      <c r="A302" s="8"/>
      <c r="B302" s="34"/>
    </row>
    <row r="303" spans="1:2" x14ac:dyDescent="0.25">
      <c r="A303" s="8"/>
      <c r="B303" s="34"/>
    </row>
    <row r="304" spans="1:2" x14ac:dyDescent="0.25">
      <c r="A304" s="8"/>
      <c r="B304" s="34"/>
    </row>
    <row r="305" spans="1:2" x14ac:dyDescent="0.25">
      <c r="A305" s="8"/>
      <c r="B305" s="34"/>
    </row>
    <row r="306" spans="1:2" x14ac:dyDescent="0.25">
      <c r="A306" s="8"/>
      <c r="B306" s="34"/>
    </row>
    <row r="307" spans="1:2" x14ac:dyDescent="0.25">
      <c r="A307" s="8"/>
      <c r="B307" s="34"/>
    </row>
    <row r="308" spans="1:2" x14ac:dyDescent="0.25">
      <c r="A308" s="8"/>
      <c r="B308" s="34"/>
    </row>
    <row r="309" spans="1:2" x14ac:dyDescent="0.25">
      <c r="A309" s="8"/>
      <c r="B309" s="34"/>
    </row>
    <row r="310" spans="1:2" x14ac:dyDescent="0.25">
      <c r="A310" s="8"/>
      <c r="B310" s="34"/>
    </row>
    <row r="311" spans="1:2" x14ac:dyDescent="0.25">
      <c r="B311" s="32"/>
    </row>
    <row r="312" spans="1:2" x14ac:dyDescent="0.25">
      <c r="B312" s="34"/>
    </row>
    <row r="313" spans="1:2" x14ac:dyDescent="0.25">
      <c r="B313" s="34"/>
    </row>
    <row r="314" spans="1:2" x14ac:dyDescent="0.25">
      <c r="B314" s="34"/>
    </row>
    <row r="315" spans="1:2" x14ac:dyDescent="0.25">
      <c r="B315" s="34"/>
    </row>
    <row r="316" spans="1:2" x14ac:dyDescent="0.25">
      <c r="B316" s="34"/>
    </row>
    <row r="317" spans="1:2" x14ac:dyDescent="0.25">
      <c r="B317" s="32"/>
    </row>
    <row r="318" spans="1:2" x14ac:dyDescent="0.25">
      <c r="B318" s="34"/>
    </row>
    <row r="319" spans="1:2" x14ac:dyDescent="0.25">
      <c r="A319" s="8"/>
      <c r="B319" s="34"/>
    </row>
    <row r="320" spans="1:2" x14ac:dyDescent="0.25">
      <c r="A320" s="8"/>
      <c r="B320" s="32"/>
    </row>
    <row r="321" spans="1:2" x14ac:dyDescent="0.25">
      <c r="A321" s="8"/>
      <c r="B321" s="34"/>
    </row>
    <row r="322" spans="1:2" x14ac:dyDescent="0.25">
      <c r="A322" s="8"/>
      <c r="B322" s="34"/>
    </row>
    <row r="323" spans="1:2" x14ac:dyDescent="0.25">
      <c r="A323" s="8"/>
      <c r="B323" s="32"/>
    </row>
    <row r="324" spans="1:2" x14ac:dyDescent="0.25">
      <c r="A324" s="8"/>
      <c r="B324" s="32"/>
    </row>
    <row r="325" spans="1:2" x14ac:dyDescent="0.25">
      <c r="A325" s="8"/>
      <c r="B325" s="28"/>
    </row>
    <row r="326" spans="1:2" x14ac:dyDescent="0.25">
      <c r="A326" s="8"/>
      <c r="B326" s="32"/>
    </row>
    <row r="327" spans="1:2" x14ac:dyDescent="0.25">
      <c r="A327" s="8"/>
      <c r="B327" s="32"/>
    </row>
    <row r="328" spans="1:2" x14ac:dyDescent="0.25">
      <c r="A328" s="8"/>
      <c r="B328" s="32"/>
    </row>
    <row r="329" spans="1:2" x14ac:dyDescent="0.25">
      <c r="A329" s="8"/>
      <c r="B329" s="34"/>
    </row>
    <row r="330" spans="1:2" x14ac:dyDescent="0.25">
      <c r="A330" s="8"/>
      <c r="B330" s="34"/>
    </row>
    <row r="331" spans="1:2" x14ac:dyDescent="0.25">
      <c r="A331" s="8"/>
      <c r="B331" s="34"/>
    </row>
    <row r="332" spans="1:2" x14ac:dyDescent="0.25">
      <c r="B332" s="34"/>
    </row>
    <row r="333" spans="1:2" x14ac:dyDescent="0.25">
      <c r="A333" s="8"/>
      <c r="B333" s="34"/>
    </row>
    <row r="334" spans="1:2" x14ac:dyDescent="0.25">
      <c r="A334" s="8"/>
      <c r="B334" s="34"/>
    </row>
    <row r="335" spans="1:2" x14ac:dyDescent="0.25">
      <c r="A335" s="8"/>
      <c r="B335" s="34"/>
    </row>
    <row r="336" spans="1:2" x14ac:dyDescent="0.25">
      <c r="A336" s="8"/>
      <c r="B336" s="32"/>
    </row>
    <row r="337" spans="1:2" x14ac:dyDescent="0.25">
      <c r="A337" s="8"/>
      <c r="B337" s="34"/>
    </row>
    <row r="338" spans="1:2" x14ac:dyDescent="0.25">
      <c r="A338" s="8"/>
      <c r="B338" s="34"/>
    </row>
    <row r="339" spans="1:2" x14ac:dyDescent="0.25">
      <c r="A339" s="8"/>
      <c r="B339" s="34"/>
    </row>
    <row r="340" spans="1:2" x14ac:dyDescent="0.25">
      <c r="A340" s="8"/>
      <c r="B340" s="34"/>
    </row>
    <row r="341" spans="1:2" x14ac:dyDescent="0.25">
      <c r="A341" s="8"/>
      <c r="B341" s="34"/>
    </row>
    <row r="342" spans="1:2" x14ac:dyDescent="0.25">
      <c r="A342" s="8"/>
      <c r="B342" s="34"/>
    </row>
    <row r="343" spans="1:2" x14ac:dyDescent="0.25">
      <c r="A343" s="8"/>
      <c r="B343" s="34"/>
    </row>
    <row r="344" spans="1:2" x14ac:dyDescent="0.25">
      <c r="A344" s="8"/>
      <c r="B344" s="34"/>
    </row>
    <row r="345" spans="1:2" x14ac:dyDescent="0.25">
      <c r="B345" s="34"/>
    </row>
    <row r="346" spans="1:2" x14ac:dyDescent="0.25">
      <c r="B346" s="34"/>
    </row>
    <row r="347" spans="1:2" x14ac:dyDescent="0.25">
      <c r="B347" s="34"/>
    </row>
    <row r="348" spans="1:2" x14ac:dyDescent="0.25">
      <c r="B348" s="34"/>
    </row>
    <row r="349" spans="1:2" x14ac:dyDescent="0.25">
      <c r="B349" s="34"/>
    </row>
    <row r="350" spans="1:2" x14ac:dyDescent="0.25">
      <c r="B350" s="34"/>
    </row>
    <row r="351" spans="1:2" x14ac:dyDescent="0.25">
      <c r="B351" s="32"/>
    </row>
    <row r="352" spans="1:2" x14ac:dyDescent="0.25">
      <c r="B352" s="34"/>
    </row>
    <row r="353" spans="1:2" x14ac:dyDescent="0.25">
      <c r="B353" s="34"/>
    </row>
    <row r="354" spans="1:2" x14ac:dyDescent="0.25">
      <c r="B354" s="34"/>
    </row>
    <row r="355" spans="1:2" x14ac:dyDescent="0.25">
      <c r="B355" s="34"/>
    </row>
    <row r="356" spans="1:2" x14ac:dyDescent="0.25">
      <c r="B356" s="34"/>
    </row>
    <row r="357" spans="1:2" x14ac:dyDescent="0.25">
      <c r="A357" s="8"/>
      <c r="B357" s="34"/>
    </row>
    <row r="358" spans="1:2" x14ac:dyDescent="0.25">
      <c r="A358" s="8"/>
      <c r="B358" s="34"/>
    </row>
    <row r="359" spans="1:2" x14ac:dyDescent="0.25">
      <c r="A359" s="8"/>
      <c r="B359" s="32"/>
    </row>
    <row r="360" spans="1:2" x14ac:dyDescent="0.25">
      <c r="A360" s="8"/>
      <c r="B360" s="32"/>
    </row>
    <row r="361" spans="1:2" x14ac:dyDescent="0.25">
      <c r="A361" s="8"/>
      <c r="B361" s="32"/>
    </row>
    <row r="362" spans="1:2" x14ac:dyDescent="0.25">
      <c r="A362" s="8"/>
      <c r="B362" s="32"/>
    </row>
    <row r="363" spans="1:2" x14ac:dyDescent="0.25">
      <c r="A363" s="8"/>
      <c r="B363" s="32"/>
    </row>
    <row r="364" spans="1:2" x14ac:dyDescent="0.25">
      <c r="B364" s="34"/>
    </row>
    <row r="365" spans="1:2" x14ac:dyDescent="0.25">
      <c r="A365" s="8"/>
      <c r="B365" s="34"/>
    </row>
    <row r="366" spans="1:2" x14ac:dyDescent="0.25">
      <c r="A366" s="8"/>
      <c r="B366" s="34"/>
    </row>
    <row r="367" spans="1:2" x14ac:dyDescent="0.25">
      <c r="A367" s="8"/>
      <c r="B367" s="34"/>
    </row>
    <row r="368" spans="1:2" x14ac:dyDescent="0.25">
      <c r="A368" s="8"/>
      <c r="B368" s="34"/>
    </row>
    <row r="369" spans="1:3" x14ac:dyDescent="0.25">
      <c r="A369" s="8"/>
      <c r="B369" s="32"/>
    </row>
    <row r="370" spans="1:3" x14ac:dyDescent="0.25">
      <c r="A370" s="8"/>
      <c r="B370" s="34"/>
    </row>
    <row r="371" spans="1:3" x14ac:dyDescent="0.25">
      <c r="A371" s="8"/>
      <c r="B371" s="34"/>
    </row>
    <row r="372" spans="1:3" x14ac:dyDescent="0.25">
      <c r="A372" s="8"/>
      <c r="B372" s="34"/>
    </row>
    <row r="373" spans="1:3" x14ac:dyDescent="0.25">
      <c r="A373" s="8"/>
      <c r="B373" s="34"/>
    </row>
    <row r="374" spans="1:3" x14ac:dyDescent="0.25">
      <c r="A374" s="8"/>
      <c r="B374" s="34"/>
    </row>
    <row r="375" spans="1:3" x14ac:dyDescent="0.25">
      <c r="A375" s="8"/>
      <c r="B375" s="34"/>
    </row>
    <row r="376" spans="1:3" x14ac:dyDescent="0.25">
      <c r="A376" s="8"/>
      <c r="B376" s="34"/>
    </row>
    <row r="377" spans="1:3" x14ac:dyDescent="0.25">
      <c r="A377" s="8"/>
      <c r="B377" s="60"/>
      <c r="C377" s="10"/>
    </row>
    <row r="378" spans="1:3" x14ac:dyDescent="0.25">
      <c r="A378" s="8"/>
      <c r="B378" s="60"/>
      <c r="C378" s="10"/>
    </row>
    <row r="379" spans="1:3" x14ac:dyDescent="0.25">
      <c r="A379" s="8"/>
      <c r="B379" s="60"/>
      <c r="C379" s="10"/>
    </row>
    <row r="380" spans="1:3" x14ac:dyDescent="0.25">
      <c r="A380" s="8"/>
      <c r="B380" s="60"/>
      <c r="C380" s="10"/>
    </row>
    <row r="381" spans="1:3" x14ac:dyDescent="0.25">
      <c r="A381" s="8"/>
      <c r="B381" s="60"/>
      <c r="C381" s="10"/>
    </row>
    <row r="382" spans="1:3" x14ac:dyDescent="0.25">
      <c r="A382" s="8"/>
      <c r="B382" s="60"/>
      <c r="C382" s="10"/>
    </row>
    <row r="383" spans="1:3" x14ac:dyDescent="0.25">
      <c r="A383" s="8"/>
      <c r="B383" s="60"/>
      <c r="C383" s="10"/>
    </row>
    <row r="384" spans="1:3" x14ac:dyDescent="0.25">
      <c r="A384" s="8"/>
      <c r="B384" s="60"/>
      <c r="C384" s="10"/>
    </row>
  </sheetData>
  <sheetProtection sheet="1" objects="1" scenarios="1" selectLockedCells="1" selectUnlockedCells="1"/>
  <mergeCells count="34"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V400"/>
  <sheetViews>
    <sheetView tabSelected="1" view="pageBreakPreview" topLeftCell="A64" zoomScaleNormal="100" zoomScaleSheetLayoutView="100" workbookViewId="0">
      <selection sqref="A1:D1"/>
    </sheetView>
  </sheetViews>
  <sheetFormatPr defaultColWidth="8.7109375" defaultRowHeight="27" customHeight="1" x14ac:dyDescent="0.25"/>
  <cols>
    <col min="1" max="1" width="40" style="81" customWidth="1"/>
    <col min="2" max="2" width="28" style="30" customWidth="1"/>
    <col min="3" max="4" width="28" style="81" customWidth="1"/>
    <col min="5" max="5" width="29.42578125" style="9" hidden="1" customWidth="1"/>
    <col min="6" max="6" width="52" style="11" customWidth="1"/>
    <col min="7" max="7" width="39.42578125" style="11" customWidth="1"/>
    <col min="8" max="8" width="43.140625" style="11" customWidth="1"/>
    <col min="9" max="256" width="8.7109375" style="11"/>
    <col min="257" max="257" width="40" style="11" customWidth="1"/>
    <col min="258" max="258" width="21.85546875" style="11" customWidth="1"/>
    <col min="259" max="259" width="14.85546875" style="11" customWidth="1"/>
    <col min="260" max="260" width="12.85546875" style="11" customWidth="1"/>
    <col min="261" max="261" width="8.7109375" style="11"/>
    <col min="262" max="262" width="52" style="11" bestFit="1" customWidth="1"/>
    <col min="263" max="263" width="8.7109375" style="11"/>
    <col min="264" max="264" width="43.140625" style="11" customWidth="1"/>
    <col min="265" max="512" width="8.7109375" style="11"/>
    <col min="513" max="513" width="40" style="11" customWidth="1"/>
    <col min="514" max="514" width="21.85546875" style="11" customWidth="1"/>
    <col min="515" max="515" width="14.85546875" style="11" customWidth="1"/>
    <col min="516" max="516" width="12.85546875" style="11" customWidth="1"/>
    <col min="517" max="517" width="8.7109375" style="11"/>
    <col min="518" max="518" width="52" style="11" bestFit="1" customWidth="1"/>
    <col min="519" max="519" width="8.7109375" style="11"/>
    <col min="520" max="520" width="43.140625" style="11" customWidth="1"/>
    <col min="521" max="768" width="8.7109375" style="11"/>
    <col min="769" max="769" width="40" style="11" customWidth="1"/>
    <col min="770" max="770" width="21.85546875" style="11" customWidth="1"/>
    <col min="771" max="771" width="14.85546875" style="11" customWidth="1"/>
    <col min="772" max="772" width="12.85546875" style="11" customWidth="1"/>
    <col min="773" max="773" width="8.7109375" style="11"/>
    <col min="774" max="774" width="52" style="11" bestFit="1" customWidth="1"/>
    <col min="775" max="775" width="8.7109375" style="11"/>
    <col min="776" max="776" width="43.140625" style="11" customWidth="1"/>
    <col min="777" max="1024" width="8.7109375" style="11"/>
    <col min="1025" max="1025" width="40" style="11" customWidth="1"/>
    <col min="1026" max="1026" width="21.85546875" style="11" customWidth="1"/>
    <col min="1027" max="1027" width="14.85546875" style="11" customWidth="1"/>
    <col min="1028" max="1028" width="12.85546875" style="11" customWidth="1"/>
    <col min="1029" max="1029" width="8.7109375" style="11"/>
    <col min="1030" max="1030" width="52" style="11" bestFit="1" customWidth="1"/>
    <col min="1031" max="1031" width="8.7109375" style="11"/>
    <col min="1032" max="1032" width="43.140625" style="11" customWidth="1"/>
    <col min="1033" max="1280" width="8.7109375" style="11"/>
    <col min="1281" max="1281" width="40" style="11" customWidth="1"/>
    <col min="1282" max="1282" width="21.85546875" style="11" customWidth="1"/>
    <col min="1283" max="1283" width="14.85546875" style="11" customWidth="1"/>
    <col min="1284" max="1284" width="12.85546875" style="11" customWidth="1"/>
    <col min="1285" max="1285" width="8.7109375" style="11"/>
    <col min="1286" max="1286" width="52" style="11" bestFit="1" customWidth="1"/>
    <col min="1287" max="1287" width="8.7109375" style="11"/>
    <col min="1288" max="1288" width="43.140625" style="11" customWidth="1"/>
    <col min="1289" max="1536" width="8.7109375" style="11"/>
    <col min="1537" max="1537" width="40" style="11" customWidth="1"/>
    <col min="1538" max="1538" width="21.85546875" style="11" customWidth="1"/>
    <col min="1539" max="1539" width="14.85546875" style="11" customWidth="1"/>
    <col min="1540" max="1540" width="12.85546875" style="11" customWidth="1"/>
    <col min="1541" max="1541" width="8.7109375" style="11"/>
    <col min="1542" max="1542" width="52" style="11" bestFit="1" customWidth="1"/>
    <col min="1543" max="1543" width="8.7109375" style="11"/>
    <col min="1544" max="1544" width="43.140625" style="11" customWidth="1"/>
    <col min="1545" max="1792" width="8.7109375" style="11"/>
    <col min="1793" max="1793" width="40" style="11" customWidth="1"/>
    <col min="1794" max="1794" width="21.85546875" style="11" customWidth="1"/>
    <col min="1795" max="1795" width="14.85546875" style="11" customWidth="1"/>
    <col min="1796" max="1796" width="12.85546875" style="11" customWidth="1"/>
    <col min="1797" max="1797" width="8.7109375" style="11"/>
    <col min="1798" max="1798" width="52" style="11" bestFit="1" customWidth="1"/>
    <col min="1799" max="1799" width="8.7109375" style="11"/>
    <col min="1800" max="1800" width="43.140625" style="11" customWidth="1"/>
    <col min="1801" max="2048" width="8.7109375" style="11"/>
    <col min="2049" max="2049" width="40" style="11" customWidth="1"/>
    <col min="2050" max="2050" width="21.85546875" style="11" customWidth="1"/>
    <col min="2051" max="2051" width="14.85546875" style="11" customWidth="1"/>
    <col min="2052" max="2052" width="12.85546875" style="11" customWidth="1"/>
    <col min="2053" max="2053" width="8.7109375" style="11"/>
    <col min="2054" max="2054" width="52" style="11" bestFit="1" customWidth="1"/>
    <col min="2055" max="2055" width="8.7109375" style="11"/>
    <col min="2056" max="2056" width="43.140625" style="11" customWidth="1"/>
    <col min="2057" max="2304" width="8.7109375" style="11"/>
    <col min="2305" max="2305" width="40" style="11" customWidth="1"/>
    <col min="2306" max="2306" width="21.85546875" style="11" customWidth="1"/>
    <col min="2307" max="2307" width="14.85546875" style="11" customWidth="1"/>
    <col min="2308" max="2308" width="12.85546875" style="11" customWidth="1"/>
    <col min="2309" max="2309" width="8.7109375" style="11"/>
    <col min="2310" max="2310" width="52" style="11" bestFit="1" customWidth="1"/>
    <col min="2311" max="2311" width="8.7109375" style="11"/>
    <col min="2312" max="2312" width="43.140625" style="11" customWidth="1"/>
    <col min="2313" max="2560" width="8.7109375" style="11"/>
    <col min="2561" max="2561" width="40" style="11" customWidth="1"/>
    <col min="2562" max="2562" width="21.85546875" style="11" customWidth="1"/>
    <col min="2563" max="2563" width="14.85546875" style="11" customWidth="1"/>
    <col min="2564" max="2564" width="12.85546875" style="11" customWidth="1"/>
    <col min="2565" max="2565" width="8.7109375" style="11"/>
    <col min="2566" max="2566" width="52" style="11" bestFit="1" customWidth="1"/>
    <col min="2567" max="2567" width="8.7109375" style="11"/>
    <col min="2568" max="2568" width="43.140625" style="11" customWidth="1"/>
    <col min="2569" max="2816" width="8.7109375" style="11"/>
    <col min="2817" max="2817" width="40" style="11" customWidth="1"/>
    <col min="2818" max="2818" width="21.85546875" style="11" customWidth="1"/>
    <col min="2819" max="2819" width="14.85546875" style="11" customWidth="1"/>
    <col min="2820" max="2820" width="12.85546875" style="11" customWidth="1"/>
    <col min="2821" max="2821" width="8.7109375" style="11"/>
    <col min="2822" max="2822" width="52" style="11" bestFit="1" customWidth="1"/>
    <col min="2823" max="2823" width="8.7109375" style="11"/>
    <col min="2824" max="2824" width="43.140625" style="11" customWidth="1"/>
    <col min="2825" max="3072" width="8.7109375" style="11"/>
    <col min="3073" max="3073" width="40" style="11" customWidth="1"/>
    <col min="3074" max="3074" width="21.85546875" style="11" customWidth="1"/>
    <col min="3075" max="3075" width="14.85546875" style="11" customWidth="1"/>
    <col min="3076" max="3076" width="12.85546875" style="11" customWidth="1"/>
    <col min="3077" max="3077" width="8.7109375" style="11"/>
    <col min="3078" max="3078" width="52" style="11" bestFit="1" customWidth="1"/>
    <col min="3079" max="3079" width="8.7109375" style="11"/>
    <col min="3080" max="3080" width="43.140625" style="11" customWidth="1"/>
    <col min="3081" max="3328" width="8.7109375" style="11"/>
    <col min="3329" max="3329" width="40" style="11" customWidth="1"/>
    <col min="3330" max="3330" width="21.85546875" style="11" customWidth="1"/>
    <col min="3331" max="3331" width="14.85546875" style="11" customWidth="1"/>
    <col min="3332" max="3332" width="12.85546875" style="11" customWidth="1"/>
    <col min="3333" max="3333" width="8.7109375" style="11"/>
    <col min="3334" max="3334" width="52" style="11" bestFit="1" customWidth="1"/>
    <col min="3335" max="3335" width="8.7109375" style="11"/>
    <col min="3336" max="3336" width="43.140625" style="11" customWidth="1"/>
    <col min="3337" max="3584" width="8.7109375" style="11"/>
    <col min="3585" max="3585" width="40" style="11" customWidth="1"/>
    <col min="3586" max="3586" width="21.85546875" style="11" customWidth="1"/>
    <col min="3587" max="3587" width="14.85546875" style="11" customWidth="1"/>
    <col min="3588" max="3588" width="12.85546875" style="11" customWidth="1"/>
    <col min="3589" max="3589" width="8.7109375" style="11"/>
    <col min="3590" max="3590" width="52" style="11" bestFit="1" customWidth="1"/>
    <col min="3591" max="3591" width="8.7109375" style="11"/>
    <col min="3592" max="3592" width="43.140625" style="11" customWidth="1"/>
    <col min="3593" max="3840" width="8.7109375" style="11"/>
    <col min="3841" max="3841" width="40" style="11" customWidth="1"/>
    <col min="3842" max="3842" width="21.85546875" style="11" customWidth="1"/>
    <col min="3843" max="3843" width="14.85546875" style="11" customWidth="1"/>
    <col min="3844" max="3844" width="12.85546875" style="11" customWidth="1"/>
    <col min="3845" max="3845" width="8.7109375" style="11"/>
    <col min="3846" max="3846" width="52" style="11" bestFit="1" customWidth="1"/>
    <col min="3847" max="3847" width="8.7109375" style="11"/>
    <col min="3848" max="3848" width="43.140625" style="11" customWidth="1"/>
    <col min="3849" max="4096" width="8.7109375" style="11"/>
    <col min="4097" max="4097" width="40" style="11" customWidth="1"/>
    <col min="4098" max="4098" width="21.85546875" style="11" customWidth="1"/>
    <col min="4099" max="4099" width="14.85546875" style="11" customWidth="1"/>
    <col min="4100" max="4100" width="12.85546875" style="11" customWidth="1"/>
    <col min="4101" max="4101" width="8.7109375" style="11"/>
    <col min="4102" max="4102" width="52" style="11" bestFit="1" customWidth="1"/>
    <col min="4103" max="4103" width="8.7109375" style="11"/>
    <col min="4104" max="4104" width="43.140625" style="11" customWidth="1"/>
    <col min="4105" max="4352" width="8.7109375" style="11"/>
    <col min="4353" max="4353" width="40" style="11" customWidth="1"/>
    <col min="4354" max="4354" width="21.85546875" style="11" customWidth="1"/>
    <col min="4355" max="4355" width="14.85546875" style="11" customWidth="1"/>
    <col min="4356" max="4356" width="12.85546875" style="11" customWidth="1"/>
    <col min="4357" max="4357" width="8.7109375" style="11"/>
    <col min="4358" max="4358" width="52" style="11" bestFit="1" customWidth="1"/>
    <col min="4359" max="4359" width="8.7109375" style="11"/>
    <col min="4360" max="4360" width="43.140625" style="11" customWidth="1"/>
    <col min="4361" max="4608" width="8.7109375" style="11"/>
    <col min="4609" max="4609" width="40" style="11" customWidth="1"/>
    <col min="4610" max="4610" width="21.85546875" style="11" customWidth="1"/>
    <col min="4611" max="4611" width="14.85546875" style="11" customWidth="1"/>
    <col min="4612" max="4612" width="12.85546875" style="11" customWidth="1"/>
    <col min="4613" max="4613" width="8.7109375" style="11"/>
    <col min="4614" max="4614" width="52" style="11" bestFit="1" customWidth="1"/>
    <col min="4615" max="4615" width="8.7109375" style="11"/>
    <col min="4616" max="4616" width="43.140625" style="11" customWidth="1"/>
    <col min="4617" max="4864" width="8.7109375" style="11"/>
    <col min="4865" max="4865" width="40" style="11" customWidth="1"/>
    <col min="4866" max="4866" width="21.85546875" style="11" customWidth="1"/>
    <col min="4867" max="4867" width="14.85546875" style="11" customWidth="1"/>
    <col min="4868" max="4868" width="12.85546875" style="11" customWidth="1"/>
    <col min="4869" max="4869" width="8.7109375" style="11"/>
    <col min="4870" max="4870" width="52" style="11" bestFit="1" customWidth="1"/>
    <col min="4871" max="4871" width="8.7109375" style="11"/>
    <col min="4872" max="4872" width="43.140625" style="11" customWidth="1"/>
    <col min="4873" max="5120" width="8.7109375" style="11"/>
    <col min="5121" max="5121" width="40" style="11" customWidth="1"/>
    <col min="5122" max="5122" width="21.85546875" style="11" customWidth="1"/>
    <col min="5123" max="5123" width="14.85546875" style="11" customWidth="1"/>
    <col min="5124" max="5124" width="12.85546875" style="11" customWidth="1"/>
    <col min="5125" max="5125" width="8.7109375" style="11"/>
    <col min="5126" max="5126" width="52" style="11" bestFit="1" customWidth="1"/>
    <col min="5127" max="5127" width="8.7109375" style="11"/>
    <col min="5128" max="5128" width="43.140625" style="11" customWidth="1"/>
    <col min="5129" max="5376" width="8.7109375" style="11"/>
    <col min="5377" max="5377" width="40" style="11" customWidth="1"/>
    <col min="5378" max="5378" width="21.85546875" style="11" customWidth="1"/>
    <col min="5379" max="5379" width="14.85546875" style="11" customWidth="1"/>
    <col min="5380" max="5380" width="12.85546875" style="11" customWidth="1"/>
    <col min="5381" max="5381" width="8.7109375" style="11"/>
    <col min="5382" max="5382" width="52" style="11" bestFit="1" customWidth="1"/>
    <col min="5383" max="5383" width="8.7109375" style="11"/>
    <col min="5384" max="5384" width="43.140625" style="11" customWidth="1"/>
    <col min="5385" max="5632" width="8.7109375" style="11"/>
    <col min="5633" max="5633" width="40" style="11" customWidth="1"/>
    <col min="5634" max="5634" width="21.85546875" style="11" customWidth="1"/>
    <col min="5635" max="5635" width="14.85546875" style="11" customWidth="1"/>
    <col min="5636" max="5636" width="12.85546875" style="11" customWidth="1"/>
    <col min="5637" max="5637" width="8.7109375" style="11"/>
    <col min="5638" max="5638" width="52" style="11" bestFit="1" customWidth="1"/>
    <col min="5639" max="5639" width="8.7109375" style="11"/>
    <col min="5640" max="5640" width="43.140625" style="11" customWidth="1"/>
    <col min="5641" max="5888" width="8.7109375" style="11"/>
    <col min="5889" max="5889" width="40" style="11" customWidth="1"/>
    <col min="5890" max="5890" width="21.85546875" style="11" customWidth="1"/>
    <col min="5891" max="5891" width="14.85546875" style="11" customWidth="1"/>
    <col min="5892" max="5892" width="12.85546875" style="11" customWidth="1"/>
    <col min="5893" max="5893" width="8.7109375" style="11"/>
    <col min="5894" max="5894" width="52" style="11" bestFit="1" customWidth="1"/>
    <col min="5895" max="5895" width="8.7109375" style="11"/>
    <col min="5896" max="5896" width="43.140625" style="11" customWidth="1"/>
    <col min="5897" max="6144" width="8.7109375" style="11"/>
    <col min="6145" max="6145" width="40" style="11" customWidth="1"/>
    <col min="6146" max="6146" width="21.85546875" style="11" customWidth="1"/>
    <col min="6147" max="6147" width="14.85546875" style="11" customWidth="1"/>
    <col min="6148" max="6148" width="12.85546875" style="11" customWidth="1"/>
    <col min="6149" max="6149" width="8.7109375" style="11"/>
    <col min="6150" max="6150" width="52" style="11" bestFit="1" customWidth="1"/>
    <col min="6151" max="6151" width="8.7109375" style="11"/>
    <col min="6152" max="6152" width="43.140625" style="11" customWidth="1"/>
    <col min="6153" max="6400" width="8.7109375" style="11"/>
    <col min="6401" max="6401" width="40" style="11" customWidth="1"/>
    <col min="6402" max="6402" width="21.85546875" style="11" customWidth="1"/>
    <col min="6403" max="6403" width="14.85546875" style="11" customWidth="1"/>
    <col min="6404" max="6404" width="12.85546875" style="11" customWidth="1"/>
    <col min="6405" max="6405" width="8.7109375" style="11"/>
    <col min="6406" max="6406" width="52" style="11" bestFit="1" customWidth="1"/>
    <col min="6407" max="6407" width="8.7109375" style="11"/>
    <col min="6408" max="6408" width="43.140625" style="11" customWidth="1"/>
    <col min="6409" max="6656" width="8.7109375" style="11"/>
    <col min="6657" max="6657" width="40" style="11" customWidth="1"/>
    <col min="6658" max="6658" width="21.85546875" style="11" customWidth="1"/>
    <col min="6659" max="6659" width="14.85546875" style="11" customWidth="1"/>
    <col min="6660" max="6660" width="12.85546875" style="11" customWidth="1"/>
    <col min="6661" max="6661" width="8.7109375" style="11"/>
    <col min="6662" max="6662" width="52" style="11" bestFit="1" customWidth="1"/>
    <col min="6663" max="6663" width="8.7109375" style="11"/>
    <col min="6664" max="6664" width="43.140625" style="11" customWidth="1"/>
    <col min="6665" max="6912" width="8.7109375" style="11"/>
    <col min="6913" max="6913" width="40" style="11" customWidth="1"/>
    <col min="6914" max="6914" width="21.85546875" style="11" customWidth="1"/>
    <col min="6915" max="6915" width="14.85546875" style="11" customWidth="1"/>
    <col min="6916" max="6916" width="12.85546875" style="11" customWidth="1"/>
    <col min="6917" max="6917" width="8.7109375" style="11"/>
    <col min="6918" max="6918" width="52" style="11" bestFit="1" customWidth="1"/>
    <col min="6919" max="6919" width="8.7109375" style="11"/>
    <col min="6920" max="6920" width="43.140625" style="11" customWidth="1"/>
    <col min="6921" max="7168" width="8.7109375" style="11"/>
    <col min="7169" max="7169" width="40" style="11" customWidth="1"/>
    <col min="7170" max="7170" width="21.85546875" style="11" customWidth="1"/>
    <col min="7171" max="7171" width="14.85546875" style="11" customWidth="1"/>
    <col min="7172" max="7172" width="12.85546875" style="11" customWidth="1"/>
    <col min="7173" max="7173" width="8.7109375" style="11"/>
    <col min="7174" max="7174" width="52" style="11" bestFit="1" customWidth="1"/>
    <col min="7175" max="7175" width="8.7109375" style="11"/>
    <col min="7176" max="7176" width="43.140625" style="11" customWidth="1"/>
    <col min="7177" max="7424" width="8.7109375" style="11"/>
    <col min="7425" max="7425" width="40" style="11" customWidth="1"/>
    <col min="7426" max="7426" width="21.85546875" style="11" customWidth="1"/>
    <col min="7427" max="7427" width="14.85546875" style="11" customWidth="1"/>
    <col min="7428" max="7428" width="12.85546875" style="11" customWidth="1"/>
    <col min="7429" max="7429" width="8.7109375" style="11"/>
    <col min="7430" max="7430" width="52" style="11" bestFit="1" customWidth="1"/>
    <col min="7431" max="7431" width="8.7109375" style="11"/>
    <col min="7432" max="7432" width="43.140625" style="11" customWidth="1"/>
    <col min="7433" max="7680" width="8.7109375" style="11"/>
    <col min="7681" max="7681" width="40" style="11" customWidth="1"/>
    <col min="7682" max="7682" width="21.85546875" style="11" customWidth="1"/>
    <col min="7683" max="7683" width="14.85546875" style="11" customWidth="1"/>
    <col min="7684" max="7684" width="12.85546875" style="11" customWidth="1"/>
    <col min="7685" max="7685" width="8.7109375" style="11"/>
    <col min="7686" max="7686" width="52" style="11" bestFit="1" customWidth="1"/>
    <col min="7687" max="7687" width="8.7109375" style="11"/>
    <col min="7688" max="7688" width="43.140625" style="11" customWidth="1"/>
    <col min="7689" max="7936" width="8.7109375" style="11"/>
    <col min="7937" max="7937" width="40" style="11" customWidth="1"/>
    <col min="7938" max="7938" width="21.85546875" style="11" customWidth="1"/>
    <col min="7939" max="7939" width="14.85546875" style="11" customWidth="1"/>
    <col min="7940" max="7940" width="12.85546875" style="11" customWidth="1"/>
    <col min="7941" max="7941" width="8.7109375" style="11"/>
    <col min="7942" max="7942" width="52" style="11" bestFit="1" customWidth="1"/>
    <col min="7943" max="7943" width="8.7109375" style="11"/>
    <col min="7944" max="7944" width="43.140625" style="11" customWidth="1"/>
    <col min="7945" max="8192" width="8.7109375" style="11"/>
    <col min="8193" max="8193" width="40" style="11" customWidth="1"/>
    <col min="8194" max="8194" width="21.85546875" style="11" customWidth="1"/>
    <col min="8195" max="8195" width="14.85546875" style="11" customWidth="1"/>
    <col min="8196" max="8196" width="12.85546875" style="11" customWidth="1"/>
    <col min="8197" max="8197" width="8.7109375" style="11"/>
    <col min="8198" max="8198" width="52" style="11" bestFit="1" customWidth="1"/>
    <col min="8199" max="8199" width="8.7109375" style="11"/>
    <col min="8200" max="8200" width="43.140625" style="11" customWidth="1"/>
    <col min="8201" max="8448" width="8.7109375" style="11"/>
    <col min="8449" max="8449" width="40" style="11" customWidth="1"/>
    <col min="8450" max="8450" width="21.85546875" style="11" customWidth="1"/>
    <col min="8451" max="8451" width="14.85546875" style="11" customWidth="1"/>
    <col min="8452" max="8452" width="12.85546875" style="11" customWidth="1"/>
    <col min="8453" max="8453" width="8.7109375" style="11"/>
    <col min="8454" max="8454" width="52" style="11" bestFit="1" customWidth="1"/>
    <col min="8455" max="8455" width="8.7109375" style="11"/>
    <col min="8456" max="8456" width="43.140625" style="11" customWidth="1"/>
    <col min="8457" max="8704" width="8.7109375" style="11"/>
    <col min="8705" max="8705" width="40" style="11" customWidth="1"/>
    <col min="8706" max="8706" width="21.85546875" style="11" customWidth="1"/>
    <col min="8707" max="8707" width="14.85546875" style="11" customWidth="1"/>
    <col min="8708" max="8708" width="12.85546875" style="11" customWidth="1"/>
    <col min="8709" max="8709" width="8.7109375" style="11"/>
    <col min="8710" max="8710" width="52" style="11" bestFit="1" customWidth="1"/>
    <col min="8711" max="8711" width="8.7109375" style="11"/>
    <col min="8712" max="8712" width="43.140625" style="11" customWidth="1"/>
    <col min="8713" max="8960" width="8.7109375" style="11"/>
    <col min="8961" max="8961" width="40" style="11" customWidth="1"/>
    <col min="8962" max="8962" width="21.85546875" style="11" customWidth="1"/>
    <col min="8963" max="8963" width="14.85546875" style="11" customWidth="1"/>
    <col min="8964" max="8964" width="12.85546875" style="11" customWidth="1"/>
    <col min="8965" max="8965" width="8.7109375" style="11"/>
    <col min="8966" max="8966" width="52" style="11" bestFit="1" customWidth="1"/>
    <col min="8967" max="8967" width="8.7109375" style="11"/>
    <col min="8968" max="8968" width="43.140625" style="11" customWidth="1"/>
    <col min="8969" max="9216" width="8.7109375" style="11"/>
    <col min="9217" max="9217" width="40" style="11" customWidth="1"/>
    <col min="9218" max="9218" width="21.85546875" style="11" customWidth="1"/>
    <col min="9219" max="9219" width="14.85546875" style="11" customWidth="1"/>
    <col min="9220" max="9220" width="12.85546875" style="11" customWidth="1"/>
    <col min="9221" max="9221" width="8.7109375" style="11"/>
    <col min="9222" max="9222" width="52" style="11" bestFit="1" customWidth="1"/>
    <col min="9223" max="9223" width="8.7109375" style="11"/>
    <col min="9224" max="9224" width="43.140625" style="11" customWidth="1"/>
    <col min="9225" max="9472" width="8.7109375" style="11"/>
    <col min="9473" max="9473" width="40" style="11" customWidth="1"/>
    <col min="9474" max="9474" width="21.85546875" style="11" customWidth="1"/>
    <col min="9475" max="9475" width="14.85546875" style="11" customWidth="1"/>
    <col min="9476" max="9476" width="12.85546875" style="11" customWidth="1"/>
    <col min="9477" max="9477" width="8.7109375" style="11"/>
    <col min="9478" max="9478" width="52" style="11" bestFit="1" customWidth="1"/>
    <col min="9479" max="9479" width="8.7109375" style="11"/>
    <col min="9480" max="9480" width="43.140625" style="11" customWidth="1"/>
    <col min="9481" max="9728" width="8.7109375" style="11"/>
    <col min="9729" max="9729" width="40" style="11" customWidth="1"/>
    <col min="9730" max="9730" width="21.85546875" style="11" customWidth="1"/>
    <col min="9731" max="9731" width="14.85546875" style="11" customWidth="1"/>
    <col min="9732" max="9732" width="12.85546875" style="11" customWidth="1"/>
    <col min="9733" max="9733" width="8.7109375" style="11"/>
    <col min="9734" max="9734" width="52" style="11" bestFit="1" customWidth="1"/>
    <col min="9735" max="9735" width="8.7109375" style="11"/>
    <col min="9736" max="9736" width="43.140625" style="11" customWidth="1"/>
    <col min="9737" max="9984" width="8.7109375" style="11"/>
    <col min="9985" max="9985" width="40" style="11" customWidth="1"/>
    <col min="9986" max="9986" width="21.85546875" style="11" customWidth="1"/>
    <col min="9987" max="9987" width="14.85546875" style="11" customWidth="1"/>
    <col min="9988" max="9988" width="12.85546875" style="11" customWidth="1"/>
    <col min="9989" max="9989" width="8.7109375" style="11"/>
    <col min="9990" max="9990" width="52" style="11" bestFit="1" customWidth="1"/>
    <col min="9991" max="9991" width="8.7109375" style="11"/>
    <col min="9992" max="9992" width="43.140625" style="11" customWidth="1"/>
    <col min="9993" max="10240" width="8.7109375" style="11"/>
    <col min="10241" max="10241" width="40" style="11" customWidth="1"/>
    <col min="10242" max="10242" width="21.85546875" style="11" customWidth="1"/>
    <col min="10243" max="10243" width="14.85546875" style="11" customWidth="1"/>
    <col min="10244" max="10244" width="12.85546875" style="11" customWidth="1"/>
    <col min="10245" max="10245" width="8.7109375" style="11"/>
    <col min="10246" max="10246" width="52" style="11" bestFit="1" customWidth="1"/>
    <col min="10247" max="10247" width="8.7109375" style="11"/>
    <col min="10248" max="10248" width="43.140625" style="11" customWidth="1"/>
    <col min="10249" max="10496" width="8.7109375" style="11"/>
    <col min="10497" max="10497" width="40" style="11" customWidth="1"/>
    <col min="10498" max="10498" width="21.85546875" style="11" customWidth="1"/>
    <col min="10499" max="10499" width="14.85546875" style="11" customWidth="1"/>
    <col min="10500" max="10500" width="12.85546875" style="11" customWidth="1"/>
    <col min="10501" max="10501" width="8.7109375" style="11"/>
    <col min="10502" max="10502" width="52" style="11" bestFit="1" customWidth="1"/>
    <col min="10503" max="10503" width="8.7109375" style="11"/>
    <col min="10504" max="10504" width="43.140625" style="11" customWidth="1"/>
    <col min="10505" max="10752" width="8.7109375" style="11"/>
    <col min="10753" max="10753" width="40" style="11" customWidth="1"/>
    <col min="10754" max="10754" width="21.85546875" style="11" customWidth="1"/>
    <col min="10755" max="10755" width="14.85546875" style="11" customWidth="1"/>
    <col min="10756" max="10756" width="12.85546875" style="11" customWidth="1"/>
    <col min="10757" max="10757" width="8.7109375" style="11"/>
    <col min="10758" max="10758" width="52" style="11" bestFit="1" customWidth="1"/>
    <col min="10759" max="10759" width="8.7109375" style="11"/>
    <col min="10760" max="10760" width="43.140625" style="11" customWidth="1"/>
    <col min="10761" max="11008" width="8.7109375" style="11"/>
    <col min="11009" max="11009" width="40" style="11" customWidth="1"/>
    <col min="11010" max="11010" width="21.85546875" style="11" customWidth="1"/>
    <col min="11011" max="11011" width="14.85546875" style="11" customWidth="1"/>
    <col min="11012" max="11012" width="12.85546875" style="11" customWidth="1"/>
    <col min="11013" max="11013" width="8.7109375" style="11"/>
    <col min="11014" max="11014" width="52" style="11" bestFit="1" customWidth="1"/>
    <col min="11015" max="11015" width="8.7109375" style="11"/>
    <col min="11016" max="11016" width="43.140625" style="11" customWidth="1"/>
    <col min="11017" max="11264" width="8.7109375" style="11"/>
    <col min="11265" max="11265" width="40" style="11" customWidth="1"/>
    <col min="11266" max="11266" width="21.85546875" style="11" customWidth="1"/>
    <col min="11267" max="11267" width="14.85546875" style="11" customWidth="1"/>
    <col min="11268" max="11268" width="12.85546875" style="11" customWidth="1"/>
    <col min="11269" max="11269" width="8.7109375" style="11"/>
    <col min="11270" max="11270" width="52" style="11" bestFit="1" customWidth="1"/>
    <col min="11271" max="11271" width="8.7109375" style="11"/>
    <col min="11272" max="11272" width="43.140625" style="11" customWidth="1"/>
    <col min="11273" max="11520" width="8.7109375" style="11"/>
    <col min="11521" max="11521" width="40" style="11" customWidth="1"/>
    <col min="11522" max="11522" width="21.85546875" style="11" customWidth="1"/>
    <col min="11523" max="11523" width="14.85546875" style="11" customWidth="1"/>
    <col min="11524" max="11524" width="12.85546875" style="11" customWidth="1"/>
    <col min="11525" max="11525" width="8.7109375" style="11"/>
    <col min="11526" max="11526" width="52" style="11" bestFit="1" customWidth="1"/>
    <col min="11527" max="11527" width="8.7109375" style="11"/>
    <col min="11528" max="11528" width="43.140625" style="11" customWidth="1"/>
    <col min="11529" max="11776" width="8.7109375" style="11"/>
    <col min="11777" max="11777" width="40" style="11" customWidth="1"/>
    <col min="11778" max="11778" width="21.85546875" style="11" customWidth="1"/>
    <col min="11779" max="11779" width="14.85546875" style="11" customWidth="1"/>
    <col min="11780" max="11780" width="12.85546875" style="11" customWidth="1"/>
    <col min="11781" max="11781" width="8.7109375" style="11"/>
    <col min="11782" max="11782" width="52" style="11" bestFit="1" customWidth="1"/>
    <col min="11783" max="11783" width="8.7109375" style="11"/>
    <col min="11784" max="11784" width="43.140625" style="11" customWidth="1"/>
    <col min="11785" max="12032" width="8.7109375" style="11"/>
    <col min="12033" max="12033" width="40" style="11" customWidth="1"/>
    <col min="12034" max="12034" width="21.85546875" style="11" customWidth="1"/>
    <col min="12035" max="12035" width="14.85546875" style="11" customWidth="1"/>
    <col min="12036" max="12036" width="12.85546875" style="11" customWidth="1"/>
    <col min="12037" max="12037" width="8.7109375" style="11"/>
    <col min="12038" max="12038" width="52" style="11" bestFit="1" customWidth="1"/>
    <col min="12039" max="12039" width="8.7109375" style="11"/>
    <col min="12040" max="12040" width="43.140625" style="11" customWidth="1"/>
    <col min="12041" max="12288" width="8.7109375" style="11"/>
    <col min="12289" max="12289" width="40" style="11" customWidth="1"/>
    <col min="12290" max="12290" width="21.85546875" style="11" customWidth="1"/>
    <col min="12291" max="12291" width="14.85546875" style="11" customWidth="1"/>
    <col min="12292" max="12292" width="12.85546875" style="11" customWidth="1"/>
    <col min="12293" max="12293" width="8.7109375" style="11"/>
    <col min="12294" max="12294" width="52" style="11" bestFit="1" customWidth="1"/>
    <col min="12295" max="12295" width="8.7109375" style="11"/>
    <col min="12296" max="12296" width="43.140625" style="11" customWidth="1"/>
    <col min="12297" max="12544" width="8.7109375" style="11"/>
    <col min="12545" max="12545" width="40" style="11" customWidth="1"/>
    <col min="12546" max="12546" width="21.85546875" style="11" customWidth="1"/>
    <col min="12547" max="12547" width="14.85546875" style="11" customWidth="1"/>
    <col min="12548" max="12548" width="12.85546875" style="11" customWidth="1"/>
    <col min="12549" max="12549" width="8.7109375" style="11"/>
    <col min="12550" max="12550" width="52" style="11" bestFit="1" customWidth="1"/>
    <col min="12551" max="12551" width="8.7109375" style="11"/>
    <col min="12552" max="12552" width="43.140625" style="11" customWidth="1"/>
    <col min="12553" max="12800" width="8.7109375" style="11"/>
    <col min="12801" max="12801" width="40" style="11" customWidth="1"/>
    <col min="12802" max="12802" width="21.85546875" style="11" customWidth="1"/>
    <col min="12803" max="12803" width="14.85546875" style="11" customWidth="1"/>
    <col min="12804" max="12804" width="12.85546875" style="11" customWidth="1"/>
    <col min="12805" max="12805" width="8.7109375" style="11"/>
    <col min="12806" max="12806" width="52" style="11" bestFit="1" customWidth="1"/>
    <col min="12807" max="12807" width="8.7109375" style="11"/>
    <col min="12808" max="12808" width="43.140625" style="11" customWidth="1"/>
    <col min="12809" max="13056" width="8.7109375" style="11"/>
    <col min="13057" max="13057" width="40" style="11" customWidth="1"/>
    <col min="13058" max="13058" width="21.85546875" style="11" customWidth="1"/>
    <col min="13059" max="13059" width="14.85546875" style="11" customWidth="1"/>
    <col min="13060" max="13060" width="12.85546875" style="11" customWidth="1"/>
    <col min="13061" max="13061" width="8.7109375" style="11"/>
    <col min="13062" max="13062" width="52" style="11" bestFit="1" customWidth="1"/>
    <col min="13063" max="13063" width="8.7109375" style="11"/>
    <col min="13064" max="13064" width="43.140625" style="11" customWidth="1"/>
    <col min="13065" max="13312" width="8.7109375" style="11"/>
    <col min="13313" max="13313" width="40" style="11" customWidth="1"/>
    <col min="13314" max="13314" width="21.85546875" style="11" customWidth="1"/>
    <col min="13315" max="13315" width="14.85546875" style="11" customWidth="1"/>
    <col min="13316" max="13316" width="12.85546875" style="11" customWidth="1"/>
    <col min="13317" max="13317" width="8.7109375" style="11"/>
    <col min="13318" max="13318" width="52" style="11" bestFit="1" customWidth="1"/>
    <col min="13319" max="13319" width="8.7109375" style="11"/>
    <col min="13320" max="13320" width="43.140625" style="11" customWidth="1"/>
    <col min="13321" max="13568" width="8.7109375" style="11"/>
    <col min="13569" max="13569" width="40" style="11" customWidth="1"/>
    <col min="13570" max="13570" width="21.85546875" style="11" customWidth="1"/>
    <col min="13571" max="13571" width="14.85546875" style="11" customWidth="1"/>
    <col min="13572" max="13572" width="12.85546875" style="11" customWidth="1"/>
    <col min="13573" max="13573" width="8.7109375" style="11"/>
    <col min="13574" max="13574" width="52" style="11" bestFit="1" customWidth="1"/>
    <col min="13575" max="13575" width="8.7109375" style="11"/>
    <col min="13576" max="13576" width="43.140625" style="11" customWidth="1"/>
    <col min="13577" max="13824" width="8.7109375" style="11"/>
    <col min="13825" max="13825" width="40" style="11" customWidth="1"/>
    <col min="13826" max="13826" width="21.85546875" style="11" customWidth="1"/>
    <col min="13827" max="13827" width="14.85546875" style="11" customWidth="1"/>
    <col min="13828" max="13828" width="12.85546875" style="11" customWidth="1"/>
    <col min="13829" max="13829" width="8.7109375" style="11"/>
    <col min="13830" max="13830" width="52" style="11" bestFit="1" customWidth="1"/>
    <col min="13831" max="13831" width="8.7109375" style="11"/>
    <col min="13832" max="13832" width="43.140625" style="11" customWidth="1"/>
    <col min="13833" max="14080" width="8.7109375" style="11"/>
    <col min="14081" max="14081" width="40" style="11" customWidth="1"/>
    <col min="14082" max="14082" width="21.85546875" style="11" customWidth="1"/>
    <col min="14083" max="14083" width="14.85546875" style="11" customWidth="1"/>
    <col min="14084" max="14084" width="12.85546875" style="11" customWidth="1"/>
    <col min="14085" max="14085" width="8.7109375" style="11"/>
    <col min="14086" max="14086" width="52" style="11" bestFit="1" customWidth="1"/>
    <col min="14087" max="14087" width="8.7109375" style="11"/>
    <col min="14088" max="14088" width="43.140625" style="11" customWidth="1"/>
    <col min="14089" max="14336" width="8.7109375" style="11"/>
    <col min="14337" max="14337" width="40" style="11" customWidth="1"/>
    <col min="14338" max="14338" width="21.85546875" style="11" customWidth="1"/>
    <col min="14339" max="14339" width="14.85546875" style="11" customWidth="1"/>
    <col min="14340" max="14340" width="12.85546875" style="11" customWidth="1"/>
    <col min="14341" max="14341" width="8.7109375" style="11"/>
    <col min="14342" max="14342" width="52" style="11" bestFit="1" customWidth="1"/>
    <col min="14343" max="14343" width="8.7109375" style="11"/>
    <col min="14344" max="14344" width="43.140625" style="11" customWidth="1"/>
    <col min="14345" max="14592" width="8.7109375" style="11"/>
    <col min="14593" max="14593" width="40" style="11" customWidth="1"/>
    <col min="14594" max="14594" width="21.85546875" style="11" customWidth="1"/>
    <col min="14595" max="14595" width="14.85546875" style="11" customWidth="1"/>
    <col min="14596" max="14596" width="12.85546875" style="11" customWidth="1"/>
    <col min="14597" max="14597" width="8.7109375" style="11"/>
    <col min="14598" max="14598" width="52" style="11" bestFit="1" customWidth="1"/>
    <col min="14599" max="14599" width="8.7109375" style="11"/>
    <col min="14600" max="14600" width="43.140625" style="11" customWidth="1"/>
    <col min="14601" max="14848" width="8.7109375" style="11"/>
    <col min="14849" max="14849" width="40" style="11" customWidth="1"/>
    <col min="14850" max="14850" width="21.85546875" style="11" customWidth="1"/>
    <col min="14851" max="14851" width="14.85546875" style="11" customWidth="1"/>
    <col min="14852" max="14852" width="12.85546875" style="11" customWidth="1"/>
    <col min="14853" max="14853" width="8.7109375" style="11"/>
    <col min="14854" max="14854" width="52" style="11" bestFit="1" customWidth="1"/>
    <col min="14855" max="14855" width="8.7109375" style="11"/>
    <col min="14856" max="14856" width="43.140625" style="11" customWidth="1"/>
    <col min="14857" max="15104" width="8.7109375" style="11"/>
    <col min="15105" max="15105" width="40" style="11" customWidth="1"/>
    <col min="15106" max="15106" width="21.85546875" style="11" customWidth="1"/>
    <col min="15107" max="15107" width="14.85546875" style="11" customWidth="1"/>
    <col min="15108" max="15108" width="12.85546875" style="11" customWidth="1"/>
    <col min="15109" max="15109" width="8.7109375" style="11"/>
    <col min="15110" max="15110" width="52" style="11" bestFit="1" customWidth="1"/>
    <col min="15111" max="15111" width="8.7109375" style="11"/>
    <col min="15112" max="15112" width="43.140625" style="11" customWidth="1"/>
    <col min="15113" max="15360" width="8.7109375" style="11"/>
    <col min="15361" max="15361" width="40" style="11" customWidth="1"/>
    <col min="15362" max="15362" width="21.85546875" style="11" customWidth="1"/>
    <col min="15363" max="15363" width="14.85546875" style="11" customWidth="1"/>
    <col min="15364" max="15364" width="12.85546875" style="11" customWidth="1"/>
    <col min="15365" max="15365" width="8.7109375" style="11"/>
    <col min="15366" max="15366" width="52" style="11" bestFit="1" customWidth="1"/>
    <col min="15367" max="15367" width="8.7109375" style="11"/>
    <col min="15368" max="15368" width="43.140625" style="11" customWidth="1"/>
    <col min="15369" max="15616" width="8.7109375" style="11"/>
    <col min="15617" max="15617" width="40" style="11" customWidth="1"/>
    <col min="15618" max="15618" width="21.85546875" style="11" customWidth="1"/>
    <col min="15619" max="15619" width="14.85546875" style="11" customWidth="1"/>
    <col min="15620" max="15620" width="12.85546875" style="11" customWidth="1"/>
    <col min="15621" max="15621" width="8.7109375" style="11"/>
    <col min="15622" max="15622" width="52" style="11" bestFit="1" customWidth="1"/>
    <col min="15623" max="15623" width="8.7109375" style="11"/>
    <col min="15624" max="15624" width="43.140625" style="11" customWidth="1"/>
    <col min="15625" max="15872" width="8.7109375" style="11"/>
    <col min="15873" max="15873" width="40" style="11" customWidth="1"/>
    <col min="15874" max="15874" width="21.85546875" style="11" customWidth="1"/>
    <col min="15875" max="15875" width="14.85546875" style="11" customWidth="1"/>
    <col min="15876" max="15876" width="12.85546875" style="11" customWidth="1"/>
    <col min="15877" max="15877" width="8.7109375" style="11"/>
    <col min="15878" max="15878" width="52" style="11" bestFit="1" customWidth="1"/>
    <col min="15879" max="15879" width="8.7109375" style="11"/>
    <col min="15880" max="15880" width="43.140625" style="11" customWidth="1"/>
    <col min="15881" max="16128" width="8.7109375" style="11"/>
    <col min="16129" max="16129" width="40" style="11" customWidth="1"/>
    <col min="16130" max="16130" width="21.85546875" style="11" customWidth="1"/>
    <col min="16131" max="16131" width="14.85546875" style="11" customWidth="1"/>
    <col min="16132" max="16132" width="12.85546875" style="11" customWidth="1"/>
    <col min="16133" max="16133" width="8.7109375" style="11"/>
    <col min="16134" max="16134" width="52" style="11" bestFit="1" customWidth="1"/>
    <col min="16135" max="16135" width="8.7109375" style="11"/>
    <col min="16136" max="16136" width="43.140625" style="11" customWidth="1"/>
    <col min="16137" max="16384" width="8.7109375" style="11"/>
  </cols>
  <sheetData>
    <row r="1" spans="1:7" ht="39.950000000000003" customHeight="1" x14ac:dyDescent="0.25">
      <c r="A1" s="354" t="s">
        <v>536</v>
      </c>
      <c r="B1" s="354"/>
      <c r="C1" s="354"/>
      <c r="D1" s="354"/>
    </row>
    <row r="2" spans="1:7" ht="39.950000000000003" customHeight="1" thickBot="1" x14ac:dyDescent="0.3">
      <c r="A2" s="355" t="s">
        <v>516</v>
      </c>
      <c r="B2" s="355"/>
      <c r="C2" s="355"/>
      <c r="D2" s="355"/>
    </row>
    <row r="3" spans="1:7" ht="27" customHeight="1" thickBot="1" x14ac:dyDescent="0.3">
      <c r="A3" s="276" t="s">
        <v>115</v>
      </c>
      <c r="B3" s="276"/>
      <c r="C3" s="276"/>
      <c r="D3" s="276"/>
      <c r="E3" s="8"/>
      <c r="F3" s="9"/>
      <c r="G3" s="10"/>
    </row>
    <row r="4" spans="1:7" ht="27" customHeight="1" thickBot="1" x14ac:dyDescent="0.3">
      <c r="A4" s="277"/>
      <c r="B4" s="278"/>
      <c r="C4" s="278"/>
      <c r="D4" s="279"/>
      <c r="E4" s="8"/>
      <c r="F4" s="9"/>
      <c r="G4" s="10"/>
    </row>
    <row r="5" spans="1:7" ht="27" customHeight="1" thickBot="1" x14ac:dyDescent="0.3">
      <c r="A5" s="280" t="s">
        <v>116</v>
      </c>
      <c r="B5" s="280"/>
      <c r="C5" s="280"/>
      <c r="D5" s="280"/>
      <c r="E5" s="8"/>
      <c r="F5" s="9"/>
      <c r="G5" s="10"/>
    </row>
    <row r="6" spans="1:7" ht="27" customHeight="1" thickBot="1" x14ac:dyDescent="0.3">
      <c r="A6" s="12" t="s">
        <v>154</v>
      </c>
      <c r="B6" s="281" t="s">
        <v>117</v>
      </c>
      <c r="C6" s="282"/>
      <c r="D6" s="283"/>
      <c r="E6" s="8"/>
      <c r="F6" s="9"/>
      <c r="G6" s="10"/>
    </row>
    <row r="7" spans="1:7" ht="27" customHeight="1" thickBot="1" x14ac:dyDescent="0.3">
      <c r="A7" s="284"/>
      <c r="B7" s="284"/>
      <c r="C7" s="284"/>
      <c r="D7" s="284"/>
      <c r="E7" s="8"/>
      <c r="F7" s="9"/>
      <c r="G7" s="10"/>
    </row>
    <row r="8" spans="1:7" ht="27" customHeight="1" thickBot="1" x14ac:dyDescent="0.3">
      <c r="A8" s="285" t="s">
        <v>118</v>
      </c>
      <c r="B8" s="285"/>
      <c r="C8" s="285"/>
      <c r="D8" s="285"/>
      <c r="E8" s="8"/>
      <c r="F8" s="9"/>
      <c r="G8" s="10"/>
    </row>
    <row r="9" spans="1:7" ht="27" customHeight="1" thickBot="1" x14ac:dyDescent="0.3">
      <c r="A9" s="286" t="s">
        <v>119</v>
      </c>
      <c r="B9" s="287"/>
      <c r="C9" s="287"/>
      <c r="D9" s="288"/>
      <c r="F9" s="9"/>
      <c r="G9" s="10"/>
    </row>
    <row r="10" spans="1:7" ht="27" customHeight="1" x14ac:dyDescent="0.25">
      <c r="A10" s="13" t="s">
        <v>0</v>
      </c>
      <c r="B10" s="289"/>
      <c r="C10" s="289"/>
      <c r="D10" s="290"/>
      <c r="F10" s="9"/>
      <c r="G10" s="10"/>
    </row>
    <row r="11" spans="1:7" ht="27" customHeight="1" x14ac:dyDescent="0.25">
      <c r="A11" s="14" t="s">
        <v>1</v>
      </c>
      <c r="B11" s="251"/>
      <c r="C11" s="251"/>
      <c r="D11" s="252"/>
      <c r="F11" s="9"/>
      <c r="G11" s="10"/>
    </row>
    <row r="12" spans="1:7" ht="27" customHeight="1" x14ac:dyDescent="0.25">
      <c r="A12" s="14" t="s">
        <v>120</v>
      </c>
      <c r="B12" s="247" t="s">
        <v>517</v>
      </c>
      <c r="C12" s="162"/>
      <c r="D12" s="180"/>
      <c r="F12" s="9"/>
      <c r="G12" s="10"/>
    </row>
    <row r="13" spans="1:7" ht="27" customHeight="1" x14ac:dyDescent="0.25">
      <c r="A13" s="15" t="s">
        <v>121</v>
      </c>
      <c r="B13" s="248"/>
      <c r="C13" s="249"/>
      <c r="D13" s="250"/>
      <c r="F13" s="9"/>
      <c r="G13" s="10"/>
    </row>
    <row r="14" spans="1:7" ht="27" customHeight="1" x14ac:dyDescent="0.25">
      <c r="A14" s="15" t="s">
        <v>467</v>
      </c>
      <c r="B14" s="251" t="s">
        <v>435</v>
      </c>
      <c r="C14" s="251"/>
      <c r="D14" s="252"/>
      <c r="F14" s="9"/>
      <c r="G14" s="10"/>
    </row>
    <row r="15" spans="1:7" ht="27" customHeight="1" thickBot="1" x14ac:dyDescent="0.3">
      <c r="A15" s="16" t="s">
        <v>123</v>
      </c>
      <c r="B15" s="359" t="s">
        <v>240</v>
      </c>
      <c r="C15" s="360"/>
      <c r="D15" s="361"/>
      <c r="F15" s="10"/>
      <c r="G15" s="10"/>
    </row>
    <row r="16" spans="1:7" ht="27" customHeight="1" x14ac:dyDescent="0.25">
      <c r="A16" s="253" t="s">
        <v>104</v>
      </c>
      <c r="B16" s="253"/>
      <c r="C16" s="253"/>
      <c r="D16" s="253"/>
      <c r="F16" s="10"/>
      <c r="G16" s="10"/>
    </row>
    <row r="17" spans="1:7" ht="27" customHeight="1" thickBot="1" x14ac:dyDescent="0.3">
      <c r="A17" s="17" t="s">
        <v>472</v>
      </c>
      <c r="B17" s="362"/>
      <c r="C17" s="363"/>
      <c r="D17" s="364"/>
      <c r="F17" s="10"/>
      <c r="G17" s="10"/>
    </row>
    <row r="18" spans="1:7" ht="27" customHeight="1" thickBot="1" x14ac:dyDescent="0.3">
      <c r="A18" s="254"/>
      <c r="B18" s="254"/>
      <c r="C18" s="254"/>
      <c r="D18" s="254"/>
      <c r="F18" s="10"/>
      <c r="G18" s="10"/>
    </row>
    <row r="19" spans="1:7" ht="27" customHeight="1" thickBot="1" x14ac:dyDescent="0.3">
      <c r="A19" s="187" t="s">
        <v>110</v>
      </c>
      <c r="B19" s="187"/>
      <c r="C19" s="187"/>
      <c r="D19" s="187"/>
      <c r="F19" s="10"/>
      <c r="G19" s="10"/>
    </row>
    <row r="20" spans="1:7" ht="27" customHeight="1" thickBot="1" x14ac:dyDescent="0.3">
      <c r="A20" s="255" t="s">
        <v>125</v>
      </c>
      <c r="B20" s="255"/>
      <c r="C20" s="255"/>
      <c r="D20" s="255"/>
      <c r="F20" s="10"/>
      <c r="G20" s="10"/>
    </row>
    <row r="21" spans="1:7" ht="27" customHeight="1" thickBot="1" x14ac:dyDescent="0.3">
      <c r="A21" s="256" t="s">
        <v>2</v>
      </c>
      <c r="B21" s="257"/>
      <c r="C21" s="257" t="s">
        <v>3</v>
      </c>
      <c r="D21" s="263"/>
      <c r="E21" s="8"/>
      <c r="F21" s="10"/>
      <c r="G21" s="10"/>
    </row>
    <row r="22" spans="1:7" ht="27" customHeight="1" x14ac:dyDescent="0.25">
      <c r="A22" s="264" t="s">
        <v>468</v>
      </c>
      <c r="B22" s="265"/>
      <c r="C22" s="266">
        <v>0</v>
      </c>
      <c r="D22" s="267"/>
      <c r="E22" s="8"/>
      <c r="F22" s="10"/>
      <c r="G22" s="10"/>
    </row>
    <row r="23" spans="1:7" ht="27" customHeight="1" x14ac:dyDescent="0.25">
      <c r="A23" s="268" t="s">
        <v>6</v>
      </c>
      <c r="B23" s="269"/>
      <c r="C23" s="270">
        <v>1</v>
      </c>
      <c r="D23" s="271"/>
      <c r="E23" s="8"/>
      <c r="F23" s="10"/>
      <c r="G23" s="10"/>
    </row>
    <row r="24" spans="1:7" ht="27" customHeight="1" x14ac:dyDescent="0.25">
      <c r="A24" s="268" t="s">
        <v>126</v>
      </c>
      <c r="B24" s="269"/>
      <c r="C24" s="270">
        <v>2</v>
      </c>
      <c r="D24" s="271"/>
      <c r="E24" s="8"/>
      <c r="F24" s="10"/>
      <c r="G24" s="10"/>
    </row>
    <row r="25" spans="1:7" ht="27" customHeight="1" thickBot="1" x14ac:dyDescent="0.3">
      <c r="A25" s="272" t="s">
        <v>4</v>
      </c>
      <c r="B25" s="273"/>
      <c r="C25" s="274">
        <v>3</v>
      </c>
      <c r="D25" s="275"/>
      <c r="E25" s="8"/>
      <c r="F25" s="10"/>
      <c r="G25" s="10"/>
    </row>
    <row r="26" spans="1:7" ht="27" customHeight="1" thickBot="1" x14ac:dyDescent="0.3">
      <c r="A26" s="291"/>
      <c r="B26" s="291"/>
      <c r="C26" s="291"/>
      <c r="D26" s="291"/>
      <c r="F26" s="10"/>
      <c r="G26" s="10"/>
    </row>
    <row r="27" spans="1:7" ht="27" customHeight="1" thickBot="1" x14ac:dyDescent="0.3">
      <c r="A27" s="227" t="s">
        <v>155</v>
      </c>
      <c r="B27" s="227"/>
      <c r="C27" s="227"/>
      <c r="D27" s="227"/>
      <c r="F27" s="10"/>
      <c r="G27" s="10"/>
    </row>
    <row r="28" spans="1:7" ht="33" customHeight="1" thickBot="1" x14ac:dyDescent="0.3">
      <c r="A28" s="292" t="s">
        <v>127</v>
      </c>
      <c r="B28" s="292"/>
      <c r="C28" s="292"/>
      <c r="D28" s="292"/>
      <c r="F28" s="10"/>
      <c r="G28" s="10"/>
    </row>
    <row r="29" spans="1:7" s="19" customFormat="1" ht="27" customHeight="1" x14ac:dyDescent="0.25">
      <c r="A29" s="293" t="s">
        <v>406</v>
      </c>
      <c r="B29" s="294"/>
      <c r="C29" s="295"/>
      <c r="D29" s="99" t="s">
        <v>3</v>
      </c>
      <c r="E29" s="18"/>
      <c r="F29" s="10"/>
      <c r="G29" s="10"/>
    </row>
    <row r="30" spans="1:7" ht="27" customHeight="1" x14ac:dyDescent="0.25">
      <c r="A30" s="188" t="s">
        <v>407</v>
      </c>
      <c r="B30" s="189"/>
      <c r="C30" s="190"/>
      <c r="D30" s="1"/>
      <c r="F30" s="10"/>
      <c r="G30" s="10"/>
    </row>
    <row r="31" spans="1:7" ht="27" customHeight="1" x14ac:dyDescent="0.25">
      <c r="A31" s="188" t="s">
        <v>408</v>
      </c>
      <c r="B31" s="189"/>
      <c r="C31" s="190"/>
      <c r="D31" s="2"/>
      <c r="F31" s="10"/>
      <c r="G31" s="10"/>
    </row>
    <row r="32" spans="1:7" ht="27" customHeight="1" x14ac:dyDescent="0.25">
      <c r="A32" s="188" t="s">
        <v>409</v>
      </c>
      <c r="B32" s="189"/>
      <c r="C32" s="190"/>
      <c r="D32" s="2"/>
      <c r="F32" s="10"/>
      <c r="G32" s="10"/>
    </row>
    <row r="33" spans="1:7" ht="27" customHeight="1" x14ac:dyDescent="0.25">
      <c r="A33" s="188" t="s">
        <v>410</v>
      </c>
      <c r="B33" s="189"/>
      <c r="C33" s="190"/>
      <c r="D33" s="2"/>
      <c r="F33" s="10"/>
      <c r="G33" s="10"/>
    </row>
    <row r="34" spans="1:7" ht="27" customHeight="1" x14ac:dyDescent="0.25">
      <c r="A34" s="206" t="s">
        <v>130</v>
      </c>
      <c r="B34" s="206"/>
      <c r="C34" s="206"/>
      <c r="D34" s="23" t="str">
        <f>IF(COUNTIF($D30:$D33,"x") &lt; 2,IF(D30="x",0,IF(D31="x",1,IF(D32="x",2,IF(D33="x",3,"-")))),"ERRO - Escolher apenas UMA opção")</f>
        <v>-</v>
      </c>
      <c r="E34" s="9">
        <v>3</v>
      </c>
      <c r="F34" s="10"/>
      <c r="G34" s="10"/>
    </row>
    <row r="35" spans="1:7" ht="72" customHeight="1" thickBot="1" x14ac:dyDescent="0.3">
      <c r="A35" s="21" t="s">
        <v>106</v>
      </c>
      <c r="B35" s="214" t="s">
        <v>131</v>
      </c>
      <c r="C35" s="214"/>
      <c r="D35" s="214"/>
      <c r="F35" s="10"/>
      <c r="G35" s="10"/>
    </row>
    <row r="36" spans="1:7" ht="27" customHeight="1" x14ac:dyDescent="0.25">
      <c r="A36" s="297" t="s">
        <v>411</v>
      </c>
      <c r="B36" s="297"/>
      <c r="C36" s="297"/>
      <c r="D36" s="99" t="s">
        <v>3</v>
      </c>
      <c r="F36" s="22"/>
      <c r="G36" s="10"/>
    </row>
    <row r="37" spans="1:7" ht="35.25" customHeight="1" x14ac:dyDescent="0.25">
      <c r="A37" s="210" t="s">
        <v>132</v>
      </c>
      <c r="B37" s="210"/>
      <c r="C37" s="210"/>
      <c r="D37" s="2"/>
      <c r="F37"/>
      <c r="G37" s="10"/>
    </row>
    <row r="38" spans="1:7" ht="35.25" customHeight="1" x14ac:dyDescent="0.25">
      <c r="A38" s="210" t="s">
        <v>133</v>
      </c>
      <c r="B38" s="210"/>
      <c r="C38" s="210"/>
      <c r="D38" s="2"/>
      <c r="G38" s="10"/>
    </row>
    <row r="39" spans="1:7" ht="41.25" customHeight="1" x14ac:dyDescent="0.25">
      <c r="A39" s="210" t="s">
        <v>134</v>
      </c>
      <c r="B39" s="210"/>
      <c r="C39" s="210"/>
      <c r="D39" s="2"/>
      <c r="G39" s="10"/>
    </row>
    <row r="40" spans="1:7" ht="42" customHeight="1" x14ac:dyDescent="0.25">
      <c r="A40" s="210" t="s">
        <v>135</v>
      </c>
      <c r="B40" s="210"/>
      <c r="C40" s="210"/>
      <c r="D40" s="2"/>
      <c r="G40" s="10"/>
    </row>
    <row r="41" spans="1:7" ht="27" customHeight="1" x14ac:dyDescent="0.25">
      <c r="A41" s="206" t="s">
        <v>136</v>
      </c>
      <c r="B41" s="206"/>
      <c r="C41" s="206"/>
      <c r="D41" s="23" t="str">
        <f>IF(COUNTIF($D37:$D40,"x") &lt; 2,IF(D37="x",0,IF(D38="x",1,IF(D39="x",2,IF(D40="x",3,"-")))),"ERRO - Escolher apenas UMA opção")</f>
        <v>-</v>
      </c>
      <c r="E41" s="9">
        <v>3</v>
      </c>
      <c r="G41" s="10"/>
    </row>
    <row r="42" spans="1:7" s="26" customFormat="1" ht="77.25" customHeight="1" thickBot="1" x14ac:dyDescent="0.3">
      <c r="A42" s="24" t="s">
        <v>106</v>
      </c>
      <c r="B42" s="214" t="s">
        <v>131</v>
      </c>
      <c r="C42" s="214"/>
      <c r="D42" s="214"/>
      <c r="E42" s="25"/>
      <c r="G42" s="10"/>
    </row>
    <row r="43" spans="1:7" s="26" customFormat="1" ht="27" customHeight="1" x14ac:dyDescent="0.25">
      <c r="A43" s="296" t="s">
        <v>412</v>
      </c>
      <c r="B43" s="296"/>
      <c r="C43" s="296"/>
      <c r="D43" s="27" t="s">
        <v>3</v>
      </c>
      <c r="E43" s="25"/>
      <c r="G43" s="10"/>
    </row>
    <row r="44" spans="1:7" s="26" customFormat="1" ht="49.5" customHeight="1" x14ac:dyDescent="0.25">
      <c r="A44" s="209" t="s">
        <v>473</v>
      </c>
      <c r="B44" s="209"/>
      <c r="C44" s="209"/>
      <c r="D44" s="2"/>
      <c r="E44" s="25"/>
      <c r="G44" s="10"/>
    </row>
    <row r="45" spans="1:7" s="26" customFormat="1" ht="40.5" customHeight="1" x14ac:dyDescent="0.25">
      <c r="A45" s="209" t="s">
        <v>474</v>
      </c>
      <c r="B45" s="209"/>
      <c r="C45" s="209"/>
      <c r="D45" s="2"/>
      <c r="E45" s="25"/>
      <c r="G45" s="10"/>
    </row>
    <row r="46" spans="1:7" ht="32.25" customHeight="1" x14ac:dyDescent="0.25">
      <c r="A46" s="209" t="s">
        <v>413</v>
      </c>
      <c r="B46" s="209"/>
      <c r="C46" s="209"/>
      <c r="D46" s="2"/>
      <c r="G46" s="10"/>
    </row>
    <row r="47" spans="1:7" ht="36" customHeight="1" x14ac:dyDescent="0.25">
      <c r="A47" s="209" t="s">
        <v>414</v>
      </c>
      <c r="B47" s="209"/>
      <c r="C47" s="209"/>
      <c r="D47" s="2"/>
      <c r="G47" s="10"/>
    </row>
    <row r="48" spans="1:7" ht="27" customHeight="1" x14ac:dyDescent="0.25">
      <c r="A48" s="206" t="s">
        <v>137</v>
      </c>
      <c r="B48" s="206"/>
      <c r="C48" s="206"/>
      <c r="D48" s="23" t="str">
        <f>IF(COUNTIF($D44:$D47,"x") &lt; 2,IF(D44="x",0,IF(D45="x",1,IF(D46="x",2,IF(D47="x",3,"-")))),"ERRO - Escolher apenas UMA opção")</f>
        <v>-</v>
      </c>
      <c r="E48" s="9">
        <v>3</v>
      </c>
      <c r="G48" s="10"/>
    </row>
    <row r="49" spans="1:7" s="26" customFormat="1" ht="72.75" customHeight="1" thickBot="1" x14ac:dyDescent="0.3">
      <c r="A49" s="24" t="s">
        <v>106</v>
      </c>
      <c r="B49" s="214" t="s">
        <v>131</v>
      </c>
      <c r="C49" s="214"/>
      <c r="D49" s="214"/>
      <c r="E49" s="25"/>
      <c r="G49" s="10"/>
    </row>
    <row r="50" spans="1:7" s="26" customFormat="1" ht="27" customHeight="1" x14ac:dyDescent="0.25">
      <c r="A50" s="298" t="s">
        <v>415</v>
      </c>
      <c r="B50" s="298"/>
      <c r="C50" s="298"/>
      <c r="D50" s="27" t="s">
        <v>3</v>
      </c>
      <c r="E50" s="25"/>
      <c r="G50" s="10"/>
    </row>
    <row r="51" spans="1:7" s="26" customFormat="1" ht="27" customHeight="1" x14ac:dyDescent="0.25">
      <c r="A51" s="209" t="s">
        <v>416</v>
      </c>
      <c r="B51" s="209"/>
      <c r="C51" s="209"/>
      <c r="D51" s="2"/>
      <c r="E51" s="25"/>
      <c r="G51" s="10"/>
    </row>
    <row r="52" spans="1:7" s="26" customFormat="1" ht="27" customHeight="1" x14ac:dyDescent="0.25">
      <c r="A52" s="209" t="s">
        <v>417</v>
      </c>
      <c r="B52" s="209"/>
      <c r="C52" s="209"/>
      <c r="D52" s="2"/>
      <c r="E52" s="25"/>
      <c r="G52" s="10"/>
    </row>
    <row r="53" spans="1:7" ht="27" customHeight="1" x14ac:dyDescent="0.25">
      <c r="A53" s="209" t="s">
        <v>418</v>
      </c>
      <c r="B53" s="209"/>
      <c r="C53" s="209"/>
      <c r="D53" s="2"/>
      <c r="G53" s="10"/>
    </row>
    <row r="54" spans="1:7" ht="37.5" customHeight="1" x14ac:dyDescent="0.25">
      <c r="A54" s="209" t="s">
        <v>475</v>
      </c>
      <c r="B54" s="209"/>
      <c r="C54" s="209"/>
      <c r="D54" s="2"/>
      <c r="G54" s="10"/>
    </row>
    <row r="55" spans="1:7" ht="27" customHeight="1" x14ac:dyDescent="0.25">
      <c r="A55" s="211" t="s">
        <v>138</v>
      </c>
      <c r="B55" s="212"/>
      <c r="C55" s="213"/>
      <c r="D55" s="20" t="str">
        <f>IF(COUNTIF($D51:$D54,"x") &lt; 2,IF(D51="x",0,IF(D52="x",1,IF(D53="x",2,IF(D54="x",3,"-")))),"ERRO - Escolher apenas UMA opção")</f>
        <v>-</v>
      </c>
      <c r="E55" s="9">
        <v>3</v>
      </c>
      <c r="F55" s="28"/>
      <c r="G55" s="10"/>
    </row>
    <row r="56" spans="1:7" ht="88.5" customHeight="1" thickBot="1" x14ac:dyDescent="0.3">
      <c r="A56" s="24" t="s">
        <v>106</v>
      </c>
      <c r="B56" s="214" t="s">
        <v>131</v>
      </c>
      <c r="C56" s="214"/>
      <c r="D56" s="214"/>
      <c r="G56" s="10"/>
    </row>
    <row r="57" spans="1:7" ht="27" customHeight="1" thickBot="1" x14ac:dyDescent="0.3">
      <c r="A57" s="228"/>
      <c r="B57" s="228"/>
      <c r="C57" s="228"/>
      <c r="D57" s="228"/>
      <c r="G57" s="10"/>
    </row>
    <row r="58" spans="1:7" ht="27" customHeight="1" x14ac:dyDescent="0.25">
      <c r="A58" s="215" t="s">
        <v>139</v>
      </c>
      <c r="B58" s="215"/>
      <c r="C58" s="98" t="s">
        <v>140</v>
      </c>
      <c r="D58" s="29" t="s">
        <v>141</v>
      </c>
      <c r="E58" s="9">
        <f>SUM(E34:E55)</f>
        <v>12</v>
      </c>
      <c r="F58" s="30"/>
      <c r="G58" s="10"/>
    </row>
    <row r="59" spans="1:7" ht="27" customHeight="1" x14ac:dyDescent="0.25">
      <c r="A59" s="216" t="s">
        <v>156</v>
      </c>
      <c r="B59" s="217"/>
      <c r="C59" s="218" t="e">
        <f>D34+D41+D48+D55</f>
        <v>#VALUE!</v>
      </c>
      <c r="D59" s="220" t="e">
        <f>C59/12*100</f>
        <v>#VALUE!</v>
      </c>
      <c r="G59" s="10"/>
    </row>
    <row r="60" spans="1:7" ht="27" customHeight="1" thickBot="1" x14ac:dyDescent="0.3">
      <c r="A60" s="222" t="s">
        <v>142</v>
      </c>
      <c r="B60" s="223"/>
      <c r="C60" s="219"/>
      <c r="D60" s="221"/>
      <c r="F60" s="30"/>
      <c r="G60" s="10"/>
    </row>
    <row r="61" spans="1:7" ht="27" customHeight="1" thickBot="1" x14ac:dyDescent="0.3">
      <c r="A61" s="224"/>
      <c r="B61" s="225"/>
      <c r="C61" s="225"/>
      <c r="D61" s="226"/>
      <c r="G61" s="10"/>
    </row>
    <row r="62" spans="1:7" ht="27" customHeight="1" thickBot="1" x14ac:dyDescent="0.3">
      <c r="A62" s="227" t="s">
        <v>518</v>
      </c>
      <c r="B62" s="227"/>
      <c r="C62" s="227"/>
      <c r="D62" s="227"/>
      <c r="G62" s="10"/>
    </row>
    <row r="63" spans="1:7" ht="37.5" customHeight="1" thickBot="1" x14ac:dyDescent="0.3">
      <c r="A63" s="299" t="s">
        <v>143</v>
      </c>
      <c r="B63" s="299"/>
      <c r="C63" s="299"/>
      <c r="D63" s="299"/>
      <c r="G63" s="10"/>
    </row>
    <row r="64" spans="1:7" ht="27" customHeight="1" x14ac:dyDescent="0.25">
      <c r="A64" s="300" t="s">
        <v>108</v>
      </c>
      <c r="B64" s="301"/>
      <c r="C64" s="302"/>
      <c r="D64" s="31" t="s">
        <v>3</v>
      </c>
      <c r="G64" s="10"/>
    </row>
    <row r="65" spans="1:7" ht="27" customHeight="1" x14ac:dyDescent="0.25">
      <c r="A65" s="315" t="s">
        <v>519</v>
      </c>
      <c r="B65" s="315"/>
      <c r="C65" s="315"/>
      <c r="D65" s="3"/>
      <c r="E65" s="9">
        <v>3</v>
      </c>
      <c r="G65" s="10"/>
    </row>
    <row r="66" spans="1:7" ht="27" customHeight="1" x14ac:dyDescent="0.25">
      <c r="A66" s="315" t="s">
        <v>520</v>
      </c>
      <c r="B66" s="315"/>
      <c r="C66" s="315"/>
      <c r="D66" s="3"/>
      <c r="E66" s="9">
        <v>3</v>
      </c>
      <c r="G66" s="10"/>
    </row>
    <row r="67" spans="1:7" ht="27" customHeight="1" x14ac:dyDescent="0.25">
      <c r="A67" s="315" t="s">
        <v>521</v>
      </c>
      <c r="B67" s="315"/>
      <c r="C67" s="315"/>
      <c r="D67" s="3"/>
      <c r="E67" s="9">
        <v>3</v>
      </c>
      <c r="G67" s="10"/>
    </row>
    <row r="68" spans="1:7" ht="27" customHeight="1" x14ac:dyDescent="0.25">
      <c r="A68" s="315" t="s">
        <v>522</v>
      </c>
      <c r="B68" s="315"/>
      <c r="C68" s="315"/>
      <c r="D68" s="3"/>
      <c r="E68" s="9">
        <v>3</v>
      </c>
      <c r="G68" s="10"/>
    </row>
    <row r="69" spans="1:7" ht="27" customHeight="1" x14ac:dyDescent="0.25">
      <c r="A69" s="315" t="s">
        <v>523</v>
      </c>
      <c r="B69" s="315"/>
      <c r="C69" s="315"/>
      <c r="D69" s="3"/>
      <c r="E69" s="9">
        <v>3</v>
      </c>
      <c r="G69" s="10"/>
    </row>
    <row r="70" spans="1:7" ht="27" customHeight="1" x14ac:dyDescent="0.25">
      <c r="A70" s="315" t="s">
        <v>524</v>
      </c>
      <c r="B70" s="315"/>
      <c r="C70" s="315"/>
      <c r="D70" s="3"/>
      <c r="E70" s="9">
        <v>3</v>
      </c>
      <c r="G70" s="10"/>
    </row>
    <row r="71" spans="1:7" ht="27" customHeight="1" x14ac:dyDescent="0.25">
      <c r="A71" s="315" t="s">
        <v>525</v>
      </c>
      <c r="B71" s="315"/>
      <c r="C71" s="315"/>
      <c r="D71" s="3"/>
      <c r="E71" s="9">
        <v>3</v>
      </c>
      <c r="G71" s="10"/>
    </row>
    <row r="72" spans="1:7" ht="27" customHeight="1" x14ac:dyDescent="0.25">
      <c r="A72" s="315" t="s">
        <v>526</v>
      </c>
      <c r="B72" s="315"/>
      <c r="C72" s="315"/>
      <c r="D72" s="3"/>
      <c r="E72" s="9">
        <v>3</v>
      </c>
      <c r="G72" s="10"/>
    </row>
    <row r="73" spans="1:7" ht="27" customHeight="1" x14ac:dyDescent="0.25">
      <c r="A73" s="315" t="s">
        <v>527</v>
      </c>
      <c r="B73" s="315"/>
      <c r="C73" s="315"/>
      <c r="D73" s="3"/>
      <c r="E73" s="9">
        <v>3</v>
      </c>
      <c r="G73" s="10"/>
    </row>
    <row r="74" spans="1:7" ht="27" customHeight="1" x14ac:dyDescent="0.25">
      <c r="A74" s="315" t="s">
        <v>528</v>
      </c>
      <c r="B74" s="315"/>
      <c r="C74" s="315"/>
      <c r="D74" s="3"/>
      <c r="E74" s="9">
        <v>3</v>
      </c>
      <c r="G74" s="10"/>
    </row>
    <row r="75" spans="1:7" ht="27" customHeight="1" x14ac:dyDescent="0.25">
      <c r="A75" s="315" t="s">
        <v>529</v>
      </c>
      <c r="B75" s="315"/>
      <c r="C75" s="315"/>
      <c r="D75" s="3"/>
      <c r="E75" s="9">
        <v>3</v>
      </c>
      <c r="G75" s="10"/>
    </row>
    <row r="76" spans="1:7" ht="27" customHeight="1" x14ac:dyDescent="0.25">
      <c r="A76" s="315" t="s">
        <v>530</v>
      </c>
      <c r="B76" s="315"/>
      <c r="C76" s="315"/>
      <c r="D76" s="3"/>
      <c r="E76" s="9">
        <v>3</v>
      </c>
      <c r="G76" s="10"/>
    </row>
    <row r="77" spans="1:7" ht="27" customHeight="1" x14ac:dyDescent="0.25">
      <c r="A77" s="315" t="s">
        <v>531</v>
      </c>
      <c r="B77" s="315"/>
      <c r="C77" s="315"/>
      <c r="D77" s="3"/>
      <c r="E77" s="9">
        <v>3</v>
      </c>
      <c r="G77" s="10"/>
    </row>
    <row r="78" spans="1:7" ht="27" customHeight="1" x14ac:dyDescent="0.25">
      <c r="A78" s="315" t="s">
        <v>532</v>
      </c>
      <c r="B78" s="315"/>
      <c r="C78" s="315"/>
      <c r="D78" s="3"/>
      <c r="E78" s="9">
        <v>3</v>
      </c>
      <c r="G78" s="10"/>
    </row>
    <row r="79" spans="1:7" ht="27" customHeight="1" x14ac:dyDescent="0.25">
      <c r="A79" s="315" t="s">
        <v>533</v>
      </c>
      <c r="B79" s="315"/>
      <c r="C79" s="315"/>
      <c r="D79" s="3"/>
      <c r="E79" s="9">
        <v>3</v>
      </c>
      <c r="G79" s="10"/>
    </row>
    <row r="80" spans="1:7" ht="27" customHeight="1" x14ac:dyDescent="0.25">
      <c r="A80" s="315" t="s">
        <v>534</v>
      </c>
      <c r="B80" s="315"/>
      <c r="C80" s="315"/>
      <c r="D80" s="3"/>
      <c r="E80" s="9">
        <v>3</v>
      </c>
      <c r="G80" s="10"/>
    </row>
    <row r="81" spans="1:7" ht="27" customHeight="1" x14ac:dyDescent="0.25">
      <c r="A81" s="315" t="s">
        <v>535</v>
      </c>
      <c r="B81" s="315"/>
      <c r="C81" s="315"/>
      <c r="D81" s="3"/>
      <c r="E81" s="9">
        <v>3</v>
      </c>
      <c r="G81" s="10"/>
    </row>
    <row r="82" spans="1:7" ht="27" customHeight="1" x14ac:dyDescent="0.25">
      <c r="A82" s="211" t="s">
        <v>144</v>
      </c>
      <c r="B82" s="211"/>
      <c r="C82" s="211"/>
      <c r="D82" s="88">
        <f>SUM(D65:D81)</f>
        <v>0</v>
      </c>
      <c r="E82" s="9">
        <f>SUM(E65:E81)</f>
        <v>51</v>
      </c>
      <c r="F82" s="32"/>
      <c r="G82" s="10"/>
    </row>
    <row r="83" spans="1:7" ht="82.5" customHeight="1" thickBot="1" x14ac:dyDescent="0.3">
      <c r="A83" s="33" t="s">
        <v>106</v>
      </c>
      <c r="B83" s="214" t="s">
        <v>131</v>
      </c>
      <c r="C83" s="214"/>
      <c r="D83" s="214"/>
      <c r="F83" s="32"/>
      <c r="G83" s="10"/>
    </row>
    <row r="84" spans="1:7" ht="27" customHeight="1" thickBot="1" x14ac:dyDescent="0.3">
      <c r="A84" s="303"/>
      <c r="B84" s="304"/>
      <c r="C84" s="304"/>
      <c r="D84" s="305"/>
      <c r="F84" s="32"/>
      <c r="G84" s="10"/>
    </row>
    <row r="85" spans="1:7" ht="27" customHeight="1" x14ac:dyDescent="0.25">
      <c r="A85" s="215" t="s">
        <v>145</v>
      </c>
      <c r="B85" s="306"/>
      <c r="C85" s="98" t="s">
        <v>140</v>
      </c>
      <c r="D85" s="29" t="s">
        <v>141</v>
      </c>
      <c r="F85" s="32"/>
      <c r="G85" s="10"/>
    </row>
    <row r="86" spans="1:7" ht="27" customHeight="1" x14ac:dyDescent="0.25">
      <c r="A86" s="307" t="s">
        <v>146</v>
      </c>
      <c r="B86" s="308"/>
      <c r="C86" s="309">
        <f>D82</f>
        <v>0</v>
      </c>
      <c r="D86" s="311">
        <f>C86/51*100</f>
        <v>0</v>
      </c>
      <c r="F86" s="32"/>
      <c r="G86" s="10"/>
    </row>
    <row r="87" spans="1:7" ht="27" customHeight="1" thickBot="1" x14ac:dyDescent="0.3">
      <c r="A87" s="313" t="s">
        <v>142</v>
      </c>
      <c r="B87" s="314"/>
      <c r="C87" s="310"/>
      <c r="D87" s="312"/>
      <c r="F87" s="32"/>
      <c r="G87" s="10"/>
    </row>
    <row r="88" spans="1:7" ht="27" customHeight="1" thickBot="1" x14ac:dyDescent="0.3">
      <c r="A88" s="224"/>
      <c r="B88" s="225"/>
      <c r="C88" s="225"/>
      <c r="D88" s="226"/>
      <c r="G88" s="10"/>
    </row>
    <row r="89" spans="1:7" ht="27" customHeight="1" thickBot="1" x14ac:dyDescent="0.3">
      <c r="A89" s="187" t="s">
        <v>508</v>
      </c>
      <c r="B89" s="187"/>
      <c r="C89" s="187"/>
      <c r="D89" s="187"/>
      <c r="G89" s="10"/>
    </row>
    <row r="90" spans="1:7" ht="27" customHeight="1" x14ac:dyDescent="0.25">
      <c r="A90" s="258" t="s">
        <v>147</v>
      </c>
      <c r="B90" s="258"/>
      <c r="C90" s="258"/>
      <c r="D90" s="258"/>
      <c r="F90" s="34"/>
      <c r="G90" s="10"/>
    </row>
    <row r="91" spans="1:7" ht="27" customHeight="1" x14ac:dyDescent="0.25">
      <c r="A91" s="259" t="s">
        <v>128</v>
      </c>
      <c r="B91" s="192"/>
      <c r="C91" s="192"/>
      <c r="D91" s="193"/>
      <c r="F91" s="34"/>
      <c r="G91" s="10"/>
    </row>
    <row r="92" spans="1:7" ht="27" customHeight="1" x14ac:dyDescent="0.25">
      <c r="A92" s="191" t="s">
        <v>169</v>
      </c>
      <c r="B92" s="192"/>
      <c r="C92" s="192"/>
      <c r="D92" s="193"/>
      <c r="F92" s="34"/>
      <c r="G92" s="10"/>
    </row>
    <row r="93" spans="1:7" s="37" customFormat="1" ht="27" customHeight="1" x14ac:dyDescent="0.25">
      <c r="A93" s="191" t="s">
        <v>171</v>
      </c>
      <c r="B93" s="192"/>
      <c r="C93" s="192"/>
      <c r="D93" s="193"/>
      <c r="E93" s="35"/>
      <c r="F93" s="36"/>
      <c r="G93" s="10"/>
    </row>
    <row r="94" spans="1:7" ht="27" customHeight="1" x14ac:dyDescent="0.25">
      <c r="A94" s="191" t="s">
        <v>170</v>
      </c>
      <c r="B94" s="192"/>
      <c r="C94" s="192"/>
      <c r="D94" s="193"/>
      <c r="F94" s="34"/>
      <c r="G94" s="10"/>
    </row>
    <row r="95" spans="1:7" ht="27" customHeight="1" thickBot="1" x14ac:dyDescent="0.3">
      <c r="A95" s="260" t="s">
        <v>157</v>
      </c>
      <c r="B95" s="261"/>
      <c r="C95" s="261"/>
      <c r="D95" s="262"/>
      <c r="F95" s="34"/>
      <c r="G95" s="10"/>
    </row>
    <row r="96" spans="1:7" ht="27" customHeight="1" thickBot="1" x14ac:dyDescent="0.3">
      <c r="A96" s="242" t="s">
        <v>507</v>
      </c>
      <c r="B96" s="242"/>
      <c r="C96" s="242"/>
      <c r="D96" s="242"/>
      <c r="F96" s="34"/>
      <c r="G96" s="10"/>
    </row>
    <row r="97" spans="1:7" ht="52.5" customHeight="1" x14ac:dyDescent="0.25">
      <c r="A97" s="201" t="s">
        <v>160</v>
      </c>
      <c r="B97" s="202"/>
      <c r="C97" s="202"/>
      <c r="D97" s="203"/>
      <c r="F97" s="34"/>
      <c r="G97" s="10"/>
    </row>
    <row r="98" spans="1:7" ht="27" customHeight="1" x14ac:dyDescent="0.25">
      <c r="A98" s="184" t="s">
        <v>403</v>
      </c>
      <c r="B98" s="185"/>
      <c r="C98" s="185"/>
      <c r="D98" s="38" t="s">
        <v>8</v>
      </c>
      <c r="F98" s="34"/>
      <c r="G98" s="10"/>
    </row>
    <row r="99" spans="1:7" ht="27" customHeight="1" x14ac:dyDescent="0.25">
      <c r="A99" s="184" t="s">
        <v>149</v>
      </c>
      <c r="B99" s="185"/>
      <c r="C99" s="185"/>
      <c r="D99" s="39" t="s">
        <v>3</v>
      </c>
      <c r="F99" s="34"/>
      <c r="G99" s="10"/>
    </row>
    <row r="100" spans="1:7" ht="27" customHeight="1" x14ac:dyDescent="0.25">
      <c r="A100" s="201" t="s">
        <v>9</v>
      </c>
      <c r="B100" s="202"/>
      <c r="C100" s="202"/>
      <c r="D100" s="2"/>
      <c r="E100" s="8">
        <v>3</v>
      </c>
      <c r="F100" s="34"/>
      <c r="G100" s="10"/>
    </row>
    <row r="101" spans="1:7" ht="27" customHeight="1" x14ac:dyDescent="0.25">
      <c r="A101" s="201" t="s">
        <v>10</v>
      </c>
      <c r="B101" s="202"/>
      <c r="C101" s="202"/>
      <c r="D101" s="2"/>
      <c r="E101" s="8">
        <v>3</v>
      </c>
      <c r="F101" s="34"/>
      <c r="G101" s="10"/>
    </row>
    <row r="102" spans="1:7" ht="27" customHeight="1" x14ac:dyDescent="0.25">
      <c r="A102" s="201" t="s">
        <v>11</v>
      </c>
      <c r="B102" s="202"/>
      <c r="C102" s="202"/>
      <c r="D102" s="2"/>
      <c r="E102" s="8">
        <v>3</v>
      </c>
      <c r="G102" s="10"/>
    </row>
    <row r="103" spans="1:7" ht="27" customHeight="1" x14ac:dyDescent="0.25">
      <c r="A103" s="207" t="s">
        <v>12</v>
      </c>
      <c r="B103" s="208"/>
      <c r="C103" s="208"/>
      <c r="D103" s="2"/>
      <c r="E103" s="8">
        <v>3</v>
      </c>
      <c r="G103" s="10"/>
    </row>
    <row r="104" spans="1:7" s="26" customFormat="1" ht="27" customHeight="1" x14ac:dyDescent="0.25">
      <c r="A104" s="201" t="s">
        <v>13</v>
      </c>
      <c r="B104" s="202"/>
      <c r="C104" s="202"/>
      <c r="D104" s="2"/>
      <c r="E104" s="8">
        <v>3</v>
      </c>
      <c r="G104" s="10"/>
    </row>
    <row r="105" spans="1:7" s="26" customFormat="1" ht="27" customHeight="1" x14ac:dyDescent="0.25">
      <c r="A105" s="201" t="s">
        <v>14</v>
      </c>
      <c r="B105" s="202"/>
      <c r="C105" s="202"/>
      <c r="D105" s="2"/>
      <c r="E105" s="8">
        <v>3</v>
      </c>
      <c r="G105" s="10"/>
    </row>
    <row r="106" spans="1:7" ht="27" customHeight="1" x14ac:dyDescent="0.25">
      <c r="A106" s="201" t="s">
        <v>15</v>
      </c>
      <c r="B106" s="202"/>
      <c r="C106" s="202"/>
      <c r="D106" s="2"/>
      <c r="E106" s="8">
        <v>3</v>
      </c>
      <c r="G106" s="10"/>
    </row>
    <row r="107" spans="1:7" ht="27" customHeight="1" x14ac:dyDescent="0.25">
      <c r="A107" s="201" t="s">
        <v>16</v>
      </c>
      <c r="B107" s="202"/>
      <c r="C107" s="202"/>
      <c r="D107" s="2"/>
      <c r="E107" s="8">
        <v>3</v>
      </c>
      <c r="G107" s="10"/>
    </row>
    <row r="108" spans="1:7" ht="27" customHeight="1" x14ac:dyDescent="0.25">
      <c r="A108" s="201" t="s">
        <v>17</v>
      </c>
      <c r="B108" s="202"/>
      <c r="C108" s="202"/>
      <c r="D108" s="2"/>
      <c r="E108" s="8">
        <v>3</v>
      </c>
      <c r="G108" s="10"/>
    </row>
    <row r="109" spans="1:7" ht="27" customHeight="1" x14ac:dyDescent="0.25">
      <c r="A109" s="201" t="s">
        <v>18</v>
      </c>
      <c r="B109" s="202"/>
      <c r="C109" s="202"/>
      <c r="D109" s="2"/>
      <c r="E109" s="8">
        <v>3</v>
      </c>
      <c r="G109" s="10"/>
    </row>
    <row r="110" spans="1:7" ht="27" customHeight="1" x14ac:dyDescent="0.25">
      <c r="A110" s="201" t="s">
        <v>19</v>
      </c>
      <c r="B110" s="202"/>
      <c r="C110" s="202"/>
      <c r="D110" s="2"/>
      <c r="E110" s="8">
        <v>3</v>
      </c>
      <c r="G110" s="10"/>
    </row>
    <row r="111" spans="1:7" ht="27" customHeight="1" x14ac:dyDescent="0.25">
      <c r="A111" s="201" t="s">
        <v>20</v>
      </c>
      <c r="B111" s="202"/>
      <c r="C111" s="202"/>
      <c r="D111" s="2"/>
      <c r="E111" s="8">
        <v>3</v>
      </c>
      <c r="F111" s="32"/>
      <c r="G111" s="10"/>
    </row>
    <row r="112" spans="1:7" ht="27" customHeight="1" x14ac:dyDescent="0.25">
      <c r="A112" s="201" t="s">
        <v>21</v>
      </c>
      <c r="B112" s="202"/>
      <c r="C112" s="202"/>
      <c r="D112" s="2"/>
      <c r="E112" s="8">
        <v>3</v>
      </c>
      <c r="F112" s="32"/>
      <c r="G112" s="10"/>
    </row>
    <row r="113" spans="1:7" ht="27" customHeight="1" x14ac:dyDescent="0.25">
      <c r="A113" s="184" t="s">
        <v>150</v>
      </c>
      <c r="B113" s="185"/>
      <c r="C113" s="185"/>
      <c r="D113" s="39" t="s">
        <v>3</v>
      </c>
      <c r="F113" s="32"/>
      <c r="G113" s="10"/>
    </row>
    <row r="114" spans="1:7" ht="27" customHeight="1" x14ac:dyDescent="0.25">
      <c r="A114" s="229" t="s">
        <v>22</v>
      </c>
      <c r="B114" s="230"/>
      <c r="C114" s="230"/>
      <c r="D114" s="2"/>
      <c r="E114" s="8">
        <v>3</v>
      </c>
      <c r="F114" s="34"/>
      <c r="G114" s="10"/>
    </row>
    <row r="115" spans="1:7" ht="27" customHeight="1" x14ac:dyDescent="0.25">
      <c r="A115" s="229" t="s">
        <v>23</v>
      </c>
      <c r="B115" s="230"/>
      <c r="C115" s="230"/>
      <c r="D115" s="2"/>
      <c r="E115" s="8">
        <v>3</v>
      </c>
      <c r="F115" s="34"/>
      <c r="G115" s="10"/>
    </row>
    <row r="116" spans="1:7" ht="27" customHeight="1" x14ac:dyDescent="0.25">
      <c r="A116" s="229" t="s">
        <v>24</v>
      </c>
      <c r="B116" s="230"/>
      <c r="C116" s="230"/>
      <c r="D116" s="2"/>
      <c r="E116" s="8">
        <v>3</v>
      </c>
      <c r="F116" s="34"/>
      <c r="G116" s="10"/>
    </row>
    <row r="117" spans="1:7" ht="27" customHeight="1" x14ac:dyDescent="0.25">
      <c r="A117" s="184" t="s">
        <v>378</v>
      </c>
      <c r="B117" s="185"/>
      <c r="C117" s="185"/>
      <c r="D117" s="39" t="s">
        <v>3</v>
      </c>
      <c r="E117" s="8"/>
      <c r="F117" s="34"/>
      <c r="G117" s="10"/>
    </row>
    <row r="118" spans="1:7" ht="27" customHeight="1" x14ac:dyDescent="0.25">
      <c r="A118" s="201" t="s">
        <v>376</v>
      </c>
      <c r="B118" s="202"/>
      <c r="C118" s="202"/>
      <c r="D118" s="2"/>
      <c r="E118" s="8">
        <v>3</v>
      </c>
      <c r="F118" s="34"/>
      <c r="G118" s="10"/>
    </row>
    <row r="119" spans="1:7" ht="27" customHeight="1" x14ac:dyDescent="0.25">
      <c r="A119" s="201" t="s">
        <v>377</v>
      </c>
      <c r="B119" s="202"/>
      <c r="C119" s="202"/>
      <c r="D119" s="2"/>
      <c r="E119" s="8">
        <v>3</v>
      </c>
      <c r="F119" s="34"/>
      <c r="G119" s="10"/>
    </row>
    <row r="120" spans="1:7" ht="27" customHeight="1" x14ac:dyDescent="0.25">
      <c r="A120" s="184" t="s">
        <v>437</v>
      </c>
      <c r="B120" s="185"/>
      <c r="C120" s="185"/>
      <c r="D120" s="39" t="s">
        <v>3</v>
      </c>
      <c r="E120" s="8"/>
      <c r="F120" s="34"/>
      <c r="G120" s="10"/>
    </row>
    <row r="121" spans="1:7" ht="27" customHeight="1" x14ac:dyDescent="0.25">
      <c r="A121" s="201" t="s">
        <v>438</v>
      </c>
      <c r="B121" s="202"/>
      <c r="C121" s="202"/>
      <c r="D121" s="2"/>
      <c r="E121" s="8">
        <v>3</v>
      </c>
      <c r="F121" s="34"/>
      <c r="G121" s="10"/>
    </row>
    <row r="122" spans="1:7" ht="27" customHeight="1" x14ac:dyDescent="0.25">
      <c r="A122" s="201" t="s">
        <v>439</v>
      </c>
      <c r="B122" s="202"/>
      <c r="C122" s="202"/>
      <c r="D122" s="2"/>
      <c r="E122" s="8">
        <v>3</v>
      </c>
      <c r="F122" s="34"/>
      <c r="G122" s="10"/>
    </row>
    <row r="123" spans="1:7" ht="27" customHeight="1" x14ac:dyDescent="0.25">
      <c r="A123" s="201" t="s">
        <v>440</v>
      </c>
      <c r="B123" s="202"/>
      <c r="C123" s="202"/>
      <c r="D123" s="2"/>
      <c r="E123" s="8">
        <v>3</v>
      </c>
      <c r="F123" s="34"/>
      <c r="G123" s="10"/>
    </row>
    <row r="124" spans="1:7" ht="27" customHeight="1" x14ac:dyDescent="0.25">
      <c r="A124" s="245" t="s">
        <v>148</v>
      </c>
      <c r="B124" s="245"/>
      <c r="C124" s="245"/>
      <c r="D124" s="23">
        <f>SUM(D100:D123)</f>
        <v>0</v>
      </c>
      <c r="E124" s="8">
        <f>SUM(E100:E123)</f>
        <v>63</v>
      </c>
      <c r="F124" s="34"/>
      <c r="G124" s="10"/>
    </row>
    <row r="125" spans="1:7" ht="72" customHeight="1" thickBot="1" x14ac:dyDescent="0.3">
      <c r="A125" s="40" t="s">
        <v>106</v>
      </c>
      <c r="B125" s="214" t="s">
        <v>131</v>
      </c>
      <c r="C125" s="214"/>
      <c r="D125" s="214"/>
      <c r="F125" s="34"/>
      <c r="G125" s="10"/>
    </row>
    <row r="126" spans="1:7" ht="27" customHeight="1" x14ac:dyDescent="0.25">
      <c r="A126" s="342" t="s">
        <v>151</v>
      </c>
      <c r="B126" s="343"/>
      <c r="C126" s="100" t="s">
        <v>158</v>
      </c>
      <c r="D126" s="41" t="s">
        <v>159</v>
      </c>
      <c r="G126" s="10"/>
    </row>
    <row r="127" spans="1:7" ht="27" customHeight="1" thickBot="1" x14ac:dyDescent="0.3">
      <c r="A127" s="344"/>
      <c r="B127" s="345"/>
      <c r="C127" s="42">
        <f>D124</f>
        <v>0</v>
      </c>
      <c r="D127" s="43">
        <f>C127/63*100</f>
        <v>0</v>
      </c>
      <c r="F127" s="32"/>
      <c r="G127" s="10"/>
    </row>
    <row r="128" spans="1:7" ht="27" customHeight="1" x14ac:dyDescent="0.25">
      <c r="A128" s="194"/>
      <c r="B128" s="195"/>
      <c r="C128" s="195"/>
      <c r="D128" s="196"/>
      <c r="F128" s="32"/>
      <c r="G128" s="10"/>
    </row>
    <row r="129" spans="1:7" ht="40.5" customHeight="1" x14ac:dyDescent="0.25">
      <c r="A129" s="229" t="s">
        <v>509</v>
      </c>
      <c r="B129" s="230"/>
      <c r="C129" s="230"/>
      <c r="D129" s="231"/>
      <c r="F129" s="34"/>
      <c r="G129" s="10"/>
    </row>
    <row r="130" spans="1:7" ht="27" customHeight="1" x14ac:dyDescent="0.25">
      <c r="A130" s="347" t="s">
        <v>506</v>
      </c>
      <c r="B130" s="347"/>
      <c r="C130" s="347"/>
      <c r="D130" s="39" t="s">
        <v>8</v>
      </c>
      <c r="F130" s="34"/>
      <c r="G130" s="10"/>
    </row>
    <row r="131" spans="1:7" ht="27" customHeight="1" x14ac:dyDescent="0.25">
      <c r="A131" s="244" t="s">
        <v>164</v>
      </c>
      <c r="B131" s="244"/>
      <c r="C131" s="244"/>
      <c r="D131" s="39" t="s">
        <v>3</v>
      </c>
      <c r="F131" s="34"/>
      <c r="G131" s="10"/>
    </row>
    <row r="132" spans="1:7" s="37" customFormat="1" ht="27" customHeight="1" x14ac:dyDescent="0.25">
      <c r="A132" s="243" t="s">
        <v>25</v>
      </c>
      <c r="B132" s="243"/>
      <c r="C132" s="243"/>
      <c r="D132" s="4"/>
      <c r="E132" s="5">
        <v>3</v>
      </c>
      <c r="F132" s="36"/>
      <c r="G132" s="10"/>
    </row>
    <row r="133" spans="1:7" ht="27" customHeight="1" x14ac:dyDescent="0.25">
      <c r="A133" s="243" t="s">
        <v>26</v>
      </c>
      <c r="B133" s="243"/>
      <c r="C133" s="243"/>
      <c r="D133" s="4"/>
      <c r="E133" s="5">
        <v>3</v>
      </c>
      <c r="G133" s="10"/>
    </row>
    <row r="134" spans="1:7" ht="27" customHeight="1" x14ac:dyDescent="0.25">
      <c r="A134" s="243" t="s">
        <v>27</v>
      </c>
      <c r="B134" s="243"/>
      <c r="C134" s="243"/>
      <c r="D134" s="4"/>
      <c r="E134" s="5">
        <v>3</v>
      </c>
      <c r="G134" s="10"/>
    </row>
    <row r="135" spans="1:7" ht="27" customHeight="1" x14ac:dyDescent="0.25">
      <c r="A135" s="246" t="s">
        <v>28</v>
      </c>
      <c r="B135" s="246"/>
      <c r="C135" s="246"/>
      <c r="D135" s="4"/>
      <c r="E135" s="5">
        <v>3</v>
      </c>
      <c r="G135" s="10"/>
    </row>
    <row r="136" spans="1:7" ht="27" customHeight="1" x14ac:dyDescent="0.25">
      <c r="A136" s="243" t="s">
        <v>29</v>
      </c>
      <c r="B136" s="243"/>
      <c r="C136" s="243"/>
      <c r="D136" s="4"/>
      <c r="E136" s="5">
        <v>3</v>
      </c>
      <c r="G136" s="10"/>
    </row>
    <row r="137" spans="1:7" ht="27" customHeight="1" x14ac:dyDescent="0.25">
      <c r="A137" s="243" t="s">
        <v>30</v>
      </c>
      <c r="B137" s="243"/>
      <c r="C137" s="243"/>
      <c r="D137" s="4"/>
      <c r="E137" s="5">
        <v>3</v>
      </c>
      <c r="G137" s="10"/>
    </row>
    <row r="138" spans="1:7" ht="27" customHeight="1" x14ac:dyDescent="0.25">
      <c r="A138" s="243" t="s">
        <v>31</v>
      </c>
      <c r="B138" s="243"/>
      <c r="C138" s="243"/>
      <c r="D138" s="4"/>
      <c r="E138" s="5">
        <v>3</v>
      </c>
      <c r="F138" s="32"/>
      <c r="G138" s="10"/>
    </row>
    <row r="139" spans="1:7" ht="27" customHeight="1" x14ac:dyDescent="0.25">
      <c r="A139" s="243" t="s">
        <v>32</v>
      </c>
      <c r="B139" s="243"/>
      <c r="C139" s="243"/>
      <c r="D139" s="4"/>
      <c r="E139" s="5">
        <v>3</v>
      </c>
      <c r="F139" s="32"/>
      <c r="G139" s="10"/>
    </row>
    <row r="140" spans="1:7" ht="27" customHeight="1" x14ac:dyDescent="0.25">
      <c r="A140" s="184" t="s">
        <v>150</v>
      </c>
      <c r="B140" s="185"/>
      <c r="C140" s="185"/>
      <c r="D140" s="39" t="s">
        <v>3</v>
      </c>
      <c r="E140" s="8"/>
      <c r="F140" s="32"/>
      <c r="G140" s="10"/>
    </row>
    <row r="141" spans="1:7" ht="27" customHeight="1" x14ac:dyDescent="0.25">
      <c r="A141" s="229" t="s">
        <v>33</v>
      </c>
      <c r="B141" s="230"/>
      <c r="C141" s="230"/>
      <c r="D141" s="2"/>
      <c r="E141" s="8">
        <v>3</v>
      </c>
      <c r="F141" s="32"/>
      <c r="G141" s="10"/>
    </row>
    <row r="142" spans="1:7" ht="27" customHeight="1" x14ac:dyDescent="0.25">
      <c r="A142" s="229" t="s">
        <v>34</v>
      </c>
      <c r="B142" s="230"/>
      <c r="C142" s="230"/>
      <c r="D142" s="2"/>
      <c r="E142" s="8">
        <v>3</v>
      </c>
      <c r="F142" s="32"/>
      <c r="G142" s="10"/>
    </row>
    <row r="143" spans="1:7" ht="27" customHeight="1" x14ac:dyDescent="0.25">
      <c r="A143" s="229" t="s">
        <v>35</v>
      </c>
      <c r="B143" s="230"/>
      <c r="C143" s="230"/>
      <c r="D143" s="2"/>
      <c r="E143" s="8">
        <v>3</v>
      </c>
      <c r="F143" s="32"/>
      <c r="G143" s="10"/>
    </row>
    <row r="144" spans="1:7" ht="27" customHeight="1" x14ac:dyDescent="0.25">
      <c r="A144" s="240" t="s">
        <v>378</v>
      </c>
      <c r="B144" s="241"/>
      <c r="C144" s="241"/>
      <c r="D144" s="39" t="s">
        <v>3</v>
      </c>
      <c r="E144" s="8"/>
      <c r="F144" s="32"/>
      <c r="G144" s="10"/>
    </row>
    <row r="145" spans="1:7" ht="27" customHeight="1" x14ac:dyDescent="0.25">
      <c r="A145" s="340" t="s">
        <v>379</v>
      </c>
      <c r="B145" s="341"/>
      <c r="C145" s="341"/>
      <c r="D145" s="2"/>
      <c r="E145" s="8">
        <v>3</v>
      </c>
      <c r="F145" s="32"/>
      <c r="G145" s="10"/>
    </row>
    <row r="146" spans="1:7" ht="27" customHeight="1" x14ac:dyDescent="0.25">
      <c r="A146" s="340" t="s">
        <v>380</v>
      </c>
      <c r="B146" s="341"/>
      <c r="C146" s="341"/>
      <c r="D146" s="2"/>
      <c r="E146" s="8">
        <v>3</v>
      </c>
      <c r="F146" s="32"/>
    </row>
    <row r="147" spans="1:7" ht="27" customHeight="1" x14ac:dyDescent="0.25">
      <c r="A147" s="340" t="s">
        <v>381</v>
      </c>
      <c r="B147" s="341"/>
      <c r="C147" s="341"/>
      <c r="D147" s="2"/>
      <c r="E147" s="8">
        <v>3</v>
      </c>
      <c r="F147" s="32"/>
    </row>
    <row r="148" spans="1:7" ht="27" customHeight="1" x14ac:dyDescent="0.25">
      <c r="A148" s="232" t="s">
        <v>382</v>
      </c>
      <c r="B148" s="233"/>
      <c r="C148" s="233"/>
      <c r="D148" s="2"/>
      <c r="E148" s="8">
        <v>3</v>
      </c>
      <c r="F148" s="32"/>
    </row>
    <row r="149" spans="1:7" ht="27" customHeight="1" x14ac:dyDescent="0.25">
      <c r="A149" s="356" t="s">
        <v>437</v>
      </c>
      <c r="B149" s="357"/>
      <c r="C149" s="357"/>
      <c r="D149" s="39" t="s">
        <v>3</v>
      </c>
      <c r="E149" s="8"/>
      <c r="F149" s="32"/>
    </row>
    <row r="150" spans="1:7" ht="27" customHeight="1" x14ac:dyDescent="0.25">
      <c r="A150" s="234" t="s">
        <v>476</v>
      </c>
      <c r="B150" s="235"/>
      <c r="C150" s="236"/>
      <c r="D150" s="2"/>
      <c r="E150" s="8">
        <v>3</v>
      </c>
      <c r="F150" s="32"/>
    </row>
    <row r="151" spans="1:7" ht="27" customHeight="1" x14ac:dyDescent="0.25">
      <c r="A151" s="234" t="s">
        <v>477</v>
      </c>
      <c r="B151" s="235"/>
      <c r="C151" s="236"/>
      <c r="D151" s="2"/>
      <c r="E151" s="8">
        <v>3</v>
      </c>
      <c r="F151" s="32"/>
    </row>
    <row r="152" spans="1:7" ht="27" customHeight="1" x14ac:dyDescent="0.25">
      <c r="A152" s="234" t="s">
        <v>478</v>
      </c>
      <c r="B152" s="235"/>
      <c r="C152" s="236"/>
      <c r="D152" s="2"/>
      <c r="E152" s="8">
        <v>3</v>
      </c>
      <c r="F152" s="32"/>
    </row>
    <row r="153" spans="1:7" ht="27" customHeight="1" x14ac:dyDescent="0.25">
      <c r="A153" s="234" t="s">
        <v>479</v>
      </c>
      <c r="B153" s="235"/>
      <c r="C153" s="236"/>
      <c r="D153" s="2"/>
      <c r="E153" s="8">
        <v>3</v>
      </c>
      <c r="F153" s="32"/>
    </row>
    <row r="154" spans="1:7" ht="27" customHeight="1" x14ac:dyDescent="0.25">
      <c r="A154" s="234" t="s">
        <v>480</v>
      </c>
      <c r="B154" s="235"/>
      <c r="C154" s="236"/>
      <c r="D154" s="2"/>
      <c r="E154" s="8">
        <v>3</v>
      </c>
      <c r="F154" s="32"/>
    </row>
    <row r="155" spans="1:7" ht="27" customHeight="1" x14ac:dyDescent="0.25">
      <c r="A155" s="164" t="s">
        <v>165</v>
      </c>
      <c r="B155" s="164"/>
      <c r="C155" s="164"/>
      <c r="D155" s="44">
        <f>SUM(D132:D154)</f>
        <v>0</v>
      </c>
      <c r="E155" s="9">
        <f>SUM(E132:E154)</f>
        <v>60</v>
      </c>
      <c r="F155" s="32"/>
    </row>
    <row r="156" spans="1:7" ht="84.75" customHeight="1" thickBot="1" x14ac:dyDescent="0.3">
      <c r="A156" s="45" t="s">
        <v>106</v>
      </c>
      <c r="B156" s="237" t="s">
        <v>131</v>
      </c>
      <c r="C156" s="237"/>
      <c r="D156" s="237"/>
      <c r="F156" s="32"/>
    </row>
    <row r="157" spans="1:7" ht="27" customHeight="1" x14ac:dyDescent="0.25">
      <c r="A157" s="365" t="s">
        <v>166</v>
      </c>
      <c r="B157" s="366"/>
      <c r="C157" s="46" t="s">
        <v>152</v>
      </c>
      <c r="D157" s="47" t="s">
        <v>153</v>
      </c>
      <c r="F157" s="32"/>
    </row>
    <row r="158" spans="1:7" ht="27" customHeight="1" thickBot="1" x14ac:dyDescent="0.3">
      <c r="A158" s="367"/>
      <c r="B158" s="368"/>
      <c r="C158" s="48">
        <f>D155</f>
        <v>0</v>
      </c>
      <c r="D158" s="49">
        <f>C158/60*100</f>
        <v>0</v>
      </c>
      <c r="F158" s="32"/>
    </row>
    <row r="159" spans="1:7" ht="27" customHeight="1" x14ac:dyDescent="0.25">
      <c r="A159" s="197"/>
      <c r="B159" s="198"/>
      <c r="C159" s="198"/>
      <c r="D159" s="199"/>
      <c r="F159" s="32"/>
    </row>
    <row r="160" spans="1:7" ht="41.25" customHeight="1" x14ac:dyDescent="0.25">
      <c r="A160" s="229" t="s">
        <v>487</v>
      </c>
      <c r="B160" s="230"/>
      <c r="C160" s="230"/>
      <c r="D160" s="231"/>
      <c r="F160" s="32"/>
    </row>
    <row r="161" spans="1:6" ht="27" customHeight="1" x14ac:dyDescent="0.25">
      <c r="A161" s="184" t="s">
        <v>447</v>
      </c>
      <c r="B161" s="185"/>
      <c r="C161" s="185"/>
      <c r="D161" s="38" t="s">
        <v>8</v>
      </c>
    </row>
    <row r="162" spans="1:6" ht="27" customHeight="1" x14ac:dyDescent="0.25">
      <c r="A162" s="184" t="s">
        <v>164</v>
      </c>
      <c r="B162" s="185"/>
      <c r="C162" s="185"/>
      <c r="D162" s="39" t="s">
        <v>3</v>
      </c>
    </row>
    <row r="163" spans="1:6" ht="27" customHeight="1" x14ac:dyDescent="0.25">
      <c r="A163" s="172" t="s">
        <v>481</v>
      </c>
      <c r="B163" s="173"/>
      <c r="C163" s="174"/>
      <c r="D163" s="82"/>
      <c r="E163" s="8">
        <v>3</v>
      </c>
    </row>
    <row r="164" spans="1:6" ht="27" customHeight="1" x14ac:dyDescent="0.25">
      <c r="A164" s="172" t="s">
        <v>482</v>
      </c>
      <c r="B164" s="173"/>
      <c r="C164" s="174"/>
      <c r="D164" s="82"/>
      <c r="E164" s="8">
        <v>3</v>
      </c>
    </row>
    <row r="165" spans="1:6" ht="27" customHeight="1" x14ac:dyDescent="0.25">
      <c r="A165" s="172" t="s">
        <v>483</v>
      </c>
      <c r="B165" s="173"/>
      <c r="C165" s="174"/>
      <c r="D165" s="82"/>
      <c r="E165" s="8">
        <v>3</v>
      </c>
      <c r="F165" s="32"/>
    </row>
    <row r="166" spans="1:6" ht="27" customHeight="1" x14ac:dyDescent="0.25">
      <c r="A166" s="172" t="s">
        <v>484</v>
      </c>
      <c r="B166" s="173"/>
      <c r="C166" s="174"/>
      <c r="D166" s="82"/>
      <c r="E166" s="8">
        <v>3</v>
      </c>
      <c r="F166" s="32"/>
    </row>
    <row r="167" spans="1:6" ht="27" customHeight="1" x14ac:dyDescent="0.25">
      <c r="A167" s="184" t="s">
        <v>150</v>
      </c>
      <c r="B167" s="185"/>
      <c r="C167" s="185"/>
      <c r="D167" s="39" t="s">
        <v>3</v>
      </c>
      <c r="E167" s="8"/>
      <c r="F167" s="32"/>
    </row>
    <row r="168" spans="1:6" ht="27" customHeight="1" x14ac:dyDescent="0.25">
      <c r="A168" s="172" t="s">
        <v>485</v>
      </c>
      <c r="B168" s="173"/>
      <c r="C168" s="174"/>
      <c r="D168" s="2"/>
      <c r="E168" s="8">
        <v>3</v>
      </c>
      <c r="F168" s="32"/>
    </row>
    <row r="169" spans="1:6" ht="27" customHeight="1" x14ac:dyDescent="0.25">
      <c r="A169" s="172" t="s">
        <v>36</v>
      </c>
      <c r="B169" s="173"/>
      <c r="C169" s="174"/>
      <c r="D169" s="2"/>
      <c r="E169" s="8">
        <v>3</v>
      </c>
      <c r="F169" s="34"/>
    </row>
    <row r="170" spans="1:6" ht="27" customHeight="1" x14ac:dyDescent="0.25">
      <c r="A170" s="172" t="s">
        <v>37</v>
      </c>
      <c r="B170" s="173"/>
      <c r="C170" s="174"/>
      <c r="D170" s="2"/>
      <c r="E170" s="8">
        <v>3</v>
      </c>
      <c r="F170" s="34"/>
    </row>
    <row r="171" spans="1:6" ht="27" customHeight="1" x14ac:dyDescent="0.25">
      <c r="A171" s="240" t="s">
        <v>378</v>
      </c>
      <c r="B171" s="241"/>
      <c r="C171" s="241"/>
      <c r="D171" s="39" t="s">
        <v>3</v>
      </c>
      <c r="E171" s="8"/>
      <c r="F171" s="34"/>
    </row>
    <row r="172" spans="1:6" ht="27" customHeight="1" x14ac:dyDescent="0.25">
      <c r="A172" s="172" t="s">
        <v>38</v>
      </c>
      <c r="B172" s="173"/>
      <c r="C172" s="174"/>
      <c r="D172" s="2"/>
      <c r="E172" s="8">
        <v>3</v>
      </c>
      <c r="F172" s="34"/>
    </row>
    <row r="173" spans="1:6" ht="27" customHeight="1" x14ac:dyDescent="0.25">
      <c r="A173" s="172" t="s">
        <v>39</v>
      </c>
      <c r="B173" s="173"/>
      <c r="C173" s="174"/>
      <c r="D173" s="2"/>
      <c r="E173" s="8">
        <v>3</v>
      </c>
      <c r="F173" s="34"/>
    </row>
    <row r="174" spans="1:6" ht="27" customHeight="1" x14ac:dyDescent="0.25">
      <c r="A174" s="172" t="s">
        <v>40</v>
      </c>
      <c r="B174" s="173"/>
      <c r="C174" s="174"/>
      <c r="D174" s="2"/>
      <c r="E174" s="8">
        <v>3</v>
      </c>
      <c r="F174" s="34"/>
    </row>
    <row r="175" spans="1:6" ht="27" customHeight="1" x14ac:dyDescent="0.25">
      <c r="A175" s="172" t="s">
        <v>41</v>
      </c>
      <c r="B175" s="173"/>
      <c r="C175" s="174"/>
      <c r="D175" s="2"/>
      <c r="E175" s="8">
        <v>3</v>
      </c>
      <c r="F175" s="34"/>
    </row>
    <row r="176" spans="1:6" ht="27" customHeight="1" x14ac:dyDescent="0.25">
      <c r="A176" s="172" t="s">
        <v>486</v>
      </c>
      <c r="B176" s="173"/>
      <c r="C176" s="174"/>
      <c r="D176" s="2"/>
      <c r="E176" s="8">
        <v>3</v>
      </c>
      <c r="F176" s="34"/>
    </row>
    <row r="177" spans="1:6" ht="27" customHeight="1" x14ac:dyDescent="0.25">
      <c r="A177" s="184" t="s">
        <v>437</v>
      </c>
      <c r="B177" s="185"/>
      <c r="C177" s="185"/>
      <c r="D177" s="39" t="s">
        <v>3</v>
      </c>
      <c r="E177" s="8"/>
      <c r="F177" s="34"/>
    </row>
    <row r="178" spans="1:6" ht="27" customHeight="1" x14ac:dyDescent="0.25">
      <c r="A178" s="172" t="s">
        <v>441</v>
      </c>
      <c r="B178" s="173"/>
      <c r="C178" s="174"/>
      <c r="D178" s="2"/>
      <c r="E178" s="8">
        <v>3</v>
      </c>
      <c r="F178" s="34"/>
    </row>
    <row r="179" spans="1:6" ht="27" customHeight="1" x14ac:dyDescent="0.25">
      <c r="A179" s="172" t="s">
        <v>442</v>
      </c>
      <c r="B179" s="173"/>
      <c r="C179" s="174"/>
      <c r="D179" s="2"/>
      <c r="E179" s="8">
        <v>3</v>
      </c>
      <c r="F179" s="34"/>
    </row>
    <row r="180" spans="1:6" ht="27" customHeight="1" x14ac:dyDescent="0.25">
      <c r="A180" s="172" t="s">
        <v>443</v>
      </c>
      <c r="B180" s="173"/>
      <c r="C180" s="174"/>
      <c r="D180" s="2"/>
      <c r="E180" s="8">
        <v>3</v>
      </c>
      <c r="F180" s="34"/>
    </row>
    <row r="181" spans="1:6" ht="27" customHeight="1" x14ac:dyDescent="0.25">
      <c r="A181" s="164" t="s">
        <v>167</v>
      </c>
      <c r="B181" s="164"/>
      <c r="C181" s="164"/>
      <c r="D181" s="44">
        <f>SUM(D163:D180)</f>
        <v>0</v>
      </c>
      <c r="E181" s="9">
        <f>SUM(E163:E180)</f>
        <v>45</v>
      </c>
      <c r="F181" s="34"/>
    </row>
    <row r="182" spans="1:6" ht="72" customHeight="1" thickBot="1" x14ac:dyDescent="0.3">
      <c r="A182" s="50" t="s">
        <v>106</v>
      </c>
      <c r="B182" s="237" t="s">
        <v>131</v>
      </c>
      <c r="C182" s="237"/>
      <c r="D182" s="237"/>
      <c r="F182" s="34"/>
    </row>
    <row r="183" spans="1:6" ht="27" customHeight="1" x14ac:dyDescent="0.25">
      <c r="A183" s="238" t="s">
        <v>168</v>
      </c>
      <c r="B183" s="239"/>
      <c r="C183" s="46" t="s">
        <v>152</v>
      </c>
      <c r="D183" s="47" t="s">
        <v>153</v>
      </c>
      <c r="F183" s="34"/>
    </row>
    <row r="184" spans="1:6" ht="27" customHeight="1" thickBot="1" x14ac:dyDescent="0.3">
      <c r="A184" s="167"/>
      <c r="B184" s="168"/>
      <c r="C184" s="48">
        <f>D181</f>
        <v>0</v>
      </c>
      <c r="D184" s="49">
        <f>C184/45*100</f>
        <v>0</v>
      </c>
      <c r="F184" s="34"/>
    </row>
    <row r="185" spans="1:6" ht="27" customHeight="1" x14ac:dyDescent="0.25">
      <c r="A185" s="194"/>
      <c r="B185" s="195"/>
      <c r="C185" s="195"/>
      <c r="D185" s="196"/>
      <c r="F185" s="32"/>
    </row>
    <row r="186" spans="1:6" ht="36" customHeight="1" x14ac:dyDescent="0.25">
      <c r="A186" s="201" t="s">
        <v>162</v>
      </c>
      <c r="B186" s="202"/>
      <c r="C186" s="202"/>
      <c r="D186" s="203"/>
      <c r="F186" s="34"/>
    </row>
    <row r="187" spans="1:6" ht="27" customHeight="1" x14ac:dyDescent="0.25">
      <c r="A187" s="184" t="s">
        <v>448</v>
      </c>
      <c r="B187" s="185"/>
      <c r="C187" s="185"/>
      <c r="D187" s="38" t="s">
        <v>8</v>
      </c>
      <c r="F187" s="34"/>
    </row>
    <row r="188" spans="1:6" ht="27" customHeight="1" x14ac:dyDescent="0.25">
      <c r="A188" s="184" t="s">
        <v>164</v>
      </c>
      <c r="B188" s="185"/>
      <c r="C188" s="185"/>
      <c r="D188" s="39" t="s">
        <v>3</v>
      </c>
      <c r="F188" s="34"/>
    </row>
    <row r="189" spans="1:6" s="37" customFormat="1" ht="27" customHeight="1" x14ac:dyDescent="0.25">
      <c r="A189" s="201" t="s">
        <v>42</v>
      </c>
      <c r="B189" s="202"/>
      <c r="C189" s="202"/>
      <c r="D189" s="82"/>
      <c r="E189" s="5">
        <v>3</v>
      </c>
      <c r="F189" s="36"/>
    </row>
    <row r="190" spans="1:6" ht="27" customHeight="1" x14ac:dyDescent="0.25">
      <c r="A190" s="201" t="s">
        <v>43</v>
      </c>
      <c r="B190" s="202"/>
      <c r="C190" s="202"/>
      <c r="D190" s="82"/>
      <c r="E190" s="5">
        <v>3</v>
      </c>
      <c r="F190" s="34"/>
    </row>
    <row r="191" spans="1:6" ht="27" customHeight="1" x14ac:dyDescent="0.25">
      <c r="A191" s="201" t="s">
        <v>44</v>
      </c>
      <c r="B191" s="202"/>
      <c r="C191" s="202"/>
      <c r="D191" s="82"/>
      <c r="E191" s="5">
        <v>3</v>
      </c>
      <c r="F191" s="34"/>
    </row>
    <row r="192" spans="1:6" ht="27" customHeight="1" x14ac:dyDescent="0.25">
      <c r="A192" s="207" t="s">
        <v>45</v>
      </c>
      <c r="B192" s="208"/>
      <c r="C192" s="208"/>
      <c r="D192" s="82"/>
      <c r="E192" s="5">
        <v>3</v>
      </c>
      <c r="F192" s="32"/>
    </row>
    <row r="193" spans="1:6" ht="27" customHeight="1" x14ac:dyDescent="0.25">
      <c r="A193" s="201" t="s">
        <v>46</v>
      </c>
      <c r="B193" s="202"/>
      <c r="C193" s="202"/>
      <c r="D193" s="82"/>
      <c r="E193" s="5">
        <v>3</v>
      </c>
      <c r="F193" s="34"/>
    </row>
    <row r="194" spans="1:6" ht="27" customHeight="1" x14ac:dyDescent="0.25">
      <c r="A194" s="201" t="s">
        <v>47</v>
      </c>
      <c r="B194" s="202"/>
      <c r="C194" s="202"/>
      <c r="D194" s="82"/>
      <c r="E194" s="5">
        <v>3</v>
      </c>
      <c r="F194" s="34"/>
    </row>
    <row r="195" spans="1:6" ht="27" customHeight="1" x14ac:dyDescent="0.25">
      <c r="A195" s="201" t="s">
        <v>48</v>
      </c>
      <c r="B195" s="202"/>
      <c r="C195" s="202"/>
      <c r="D195" s="82"/>
      <c r="E195" s="5">
        <v>3</v>
      </c>
      <c r="F195" s="34"/>
    </row>
    <row r="196" spans="1:6" ht="27" customHeight="1" x14ac:dyDescent="0.25">
      <c r="A196" s="201" t="s">
        <v>49</v>
      </c>
      <c r="B196" s="202"/>
      <c r="C196" s="202"/>
      <c r="D196" s="82"/>
      <c r="E196" s="5">
        <v>3</v>
      </c>
      <c r="F196" s="32"/>
    </row>
    <row r="197" spans="1:6" ht="27" customHeight="1" x14ac:dyDescent="0.25">
      <c r="A197" s="184" t="s">
        <v>150</v>
      </c>
      <c r="B197" s="185"/>
      <c r="C197" s="185"/>
      <c r="D197" s="39" t="s">
        <v>3</v>
      </c>
      <c r="F197" s="32"/>
    </row>
    <row r="198" spans="1:6" ht="27" customHeight="1" x14ac:dyDescent="0.25">
      <c r="A198" s="201" t="s">
        <v>50</v>
      </c>
      <c r="B198" s="202"/>
      <c r="C198" s="202"/>
      <c r="D198" s="2"/>
      <c r="E198" s="5">
        <v>3</v>
      </c>
      <c r="F198" s="28"/>
    </row>
    <row r="199" spans="1:6" ht="27" customHeight="1" x14ac:dyDescent="0.25">
      <c r="A199" s="201" t="s">
        <v>51</v>
      </c>
      <c r="B199" s="202"/>
      <c r="C199" s="202"/>
      <c r="D199" s="2"/>
      <c r="E199" s="5">
        <v>3</v>
      </c>
      <c r="F199" s="32"/>
    </row>
    <row r="200" spans="1:6" ht="27" customHeight="1" x14ac:dyDescent="0.25">
      <c r="A200" s="201" t="s">
        <v>52</v>
      </c>
      <c r="B200" s="202"/>
      <c r="C200" s="202"/>
      <c r="D200" s="2"/>
      <c r="E200" s="5">
        <v>3</v>
      </c>
      <c r="F200" s="32"/>
    </row>
    <row r="201" spans="1:6" ht="27" customHeight="1" x14ac:dyDescent="0.25">
      <c r="A201" s="207" t="s">
        <v>53</v>
      </c>
      <c r="B201" s="208"/>
      <c r="C201" s="208"/>
      <c r="D201" s="2"/>
      <c r="E201" s="5">
        <v>3</v>
      </c>
      <c r="F201" s="32"/>
    </row>
    <row r="202" spans="1:6" ht="27" customHeight="1" x14ac:dyDescent="0.25">
      <c r="A202" s="201" t="s">
        <v>54</v>
      </c>
      <c r="B202" s="202"/>
      <c r="C202" s="202"/>
      <c r="D202" s="2"/>
      <c r="E202" s="5">
        <v>3</v>
      </c>
      <c r="F202" s="34"/>
    </row>
    <row r="203" spans="1:6" ht="27" customHeight="1" x14ac:dyDescent="0.25">
      <c r="A203" s="201" t="s">
        <v>55</v>
      </c>
      <c r="B203" s="202"/>
      <c r="C203" s="202"/>
      <c r="D203" s="2"/>
      <c r="E203" s="5">
        <v>3</v>
      </c>
      <c r="F203" s="34"/>
    </row>
    <row r="204" spans="1:6" ht="27" customHeight="1" x14ac:dyDescent="0.25">
      <c r="A204" s="240" t="s">
        <v>378</v>
      </c>
      <c r="B204" s="241"/>
      <c r="C204" s="241"/>
      <c r="D204" s="39" t="s">
        <v>3</v>
      </c>
      <c r="E204" s="5"/>
      <c r="F204" s="34"/>
    </row>
    <row r="205" spans="1:6" ht="27" customHeight="1" x14ac:dyDescent="0.25">
      <c r="A205" s="201" t="s">
        <v>383</v>
      </c>
      <c r="B205" s="202"/>
      <c r="C205" s="202"/>
      <c r="D205" s="2"/>
      <c r="E205" s="5">
        <v>3</v>
      </c>
      <c r="F205" s="34"/>
    </row>
    <row r="206" spans="1:6" ht="27" customHeight="1" x14ac:dyDescent="0.25">
      <c r="A206" s="201" t="s">
        <v>384</v>
      </c>
      <c r="B206" s="202"/>
      <c r="C206" s="202"/>
      <c r="D206" s="2"/>
      <c r="E206" s="5">
        <v>3</v>
      </c>
      <c r="F206" s="34"/>
    </row>
    <row r="207" spans="1:6" ht="27" customHeight="1" x14ac:dyDescent="0.25">
      <c r="A207" s="201" t="s">
        <v>385</v>
      </c>
      <c r="B207" s="202"/>
      <c r="C207" s="202"/>
      <c r="D207" s="2"/>
      <c r="E207" s="5">
        <v>3</v>
      </c>
      <c r="F207" s="34"/>
    </row>
    <row r="208" spans="1:6" ht="27" customHeight="1" x14ac:dyDescent="0.25">
      <c r="A208" s="207" t="s">
        <v>386</v>
      </c>
      <c r="B208" s="208"/>
      <c r="C208" s="208"/>
      <c r="D208" s="2"/>
      <c r="E208" s="5">
        <v>3</v>
      </c>
      <c r="F208" s="34"/>
    </row>
    <row r="209" spans="1:6" ht="27" customHeight="1" x14ac:dyDescent="0.25">
      <c r="A209" s="201" t="s">
        <v>387</v>
      </c>
      <c r="B209" s="202"/>
      <c r="C209" s="202"/>
      <c r="D209" s="2"/>
      <c r="E209" s="5">
        <v>3</v>
      </c>
      <c r="F209" s="34"/>
    </row>
    <row r="210" spans="1:6" ht="27" customHeight="1" x14ac:dyDescent="0.25">
      <c r="A210" s="201" t="s">
        <v>388</v>
      </c>
      <c r="B210" s="202"/>
      <c r="C210" s="202"/>
      <c r="D210" s="2"/>
      <c r="E210" s="5">
        <v>3</v>
      </c>
      <c r="F210" s="34"/>
    </row>
    <row r="211" spans="1:6" ht="27" customHeight="1" x14ac:dyDescent="0.25">
      <c r="A211" s="184" t="s">
        <v>437</v>
      </c>
      <c r="B211" s="185"/>
      <c r="C211" s="185"/>
      <c r="D211" s="39" t="s">
        <v>3</v>
      </c>
      <c r="E211" s="5"/>
      <c r="F211" s="34"/>
    </row>
    <row r="212" spans="1:6" ht="27" customHeight="1" x14ac:dyDescent="0.25">
      <c r="A212" s="201" t="s">
        <v>444</v>
      </c>
      <c r="B212" s="202"/>
      <c r="C212" s="202"/>
      <c r="D212" s="2"/>
      <c r="E212" s="5">
        <v>3</v>
      </c>
      <c r="F212" s="34"/>
    </row>
    <row r="213" spans="1:6" ht="27" customHeight="1" x14ac:dyDescent="0.25">
      <c r="A213" s="201" t="s">
        <v>445</v>
      </c>
      <c r="B213" s="202"/>
      <c r="C213" s="202"/>
      <c r="D213" s="2"/>
      <c r="E213" s="5">
        <v>3</v>
      </c>
      <c r="F213" s="34"/>
    </row>
    <row r="214" spans="1:6" ht="27" customHeight="1" x14ac:dyDescent="0.25">
      <c r="A214" s="201" t="s">
        <v>446</v>
      </c>
      <c r="B214" s="202"/>
      <c r="C214" s="202"/>
      <c r="D214" s="2"/>
      <c r="E214" s="5">
        <v>3</v>
      </c>
      <c r="F214" s="34"/>
    </row>
    <row r="215" spans="1:6" ht="27" customHeight="1" x14ac:dyDescent="0.25">
      <c r="A215" s="164" t="s">
        <v>173</v>
      </c>
      <c r="B215" s="164"/>
      <c r="C215" s="164"/>
      <c r="D215" s="44">
        <f>SUM(D189:D214)</f>
        <v>0</v>
      </c>
      <c r="E215" s="5">
        <f>SUM(E189:E214)</f>
        <v>69</v>
      </c>
      <c r="F215" s="34"/>
    </row>
    <row r="216" spans="1:6" s="37" customFormat="1" ht="76.5" customHeight="1" thickBot="1" x14ac:dyDescent="0.3">
      <c r="A216" s="51" t="s">
        <v>106</v>
      </c>
      <c r="B216" s="237" t="s">
        <v>131</v>
      </c>
      <c r="C216" s="237"/>
      <c r="D216" s="237"/>
      <c r="E216" s="5"/>
      <c r="F216" s="36"/>
    </row>
    <row r="217" spans="1:6" ht="27" customHeight="1" x14ac:dyDescent="0.25">
      <c r="A217" s="169" t="s">
        <v>174</v>
      </c>
      <c r="B217" s="170"/>
      <c r="C217" s="46" t="s">
        <v>152</v>
      </c>
      <c r="D217" s="47" t="s">
        <v>153</v>
      </c>
      <c r="F217" s="32"/>
    </row>
    <row r="218" spans="1:6" ht="27" customHeight="1" thickBot="1" x14ac:dyDescent="0.3">
      <c r="A218" s="167"/>
      <c r="B218" s="168"/>
      <c r="C218" s="48">
        <f>D215</f>
        <v>0</v>
      </c>
      <c r="D218" s="49">
        <f>C218/69*100</f>
        <v>0</v>
      </c>
      <c r="F218" s="34"/>
    </row>
    <row r="219" spans="1:6" ht="27" customHeight="1" thickBot="1" x14ac:dyDescent="0.3">
      <c r="A219" s="181"/>
      <c r="B219" s="182"/>
      <c r="C219" s="182"/>
      <c r="D219" s="183"/>
      <c r="F219" s="34"/>
    </row>
    <row r="220" spans="1:6" ht="27" customHeight="1" x14ac:dyDescent="0.25">
      <c r="A220" s="169" t="s">
        <v>175</v>
      </c>
      <c r="B220" s="170"/>
      <c r="C220" s="46" t="s">
        <v>176</v>
      </c>
      <c r="D220" s="52" t="s">
        <v>177</v>
      </c>
      <c r="F220" s="32"/>
    </row>
    <row r="221" spans="1:6" ht="27" customHeight="1" thickBot="1" x14ac:dyDescent="0.3">
      <c r="A221" s="167"/>
      <c r="B221" s="168"/>
      <c r="C221" s="53">
        <f>C127+C158+C184+C218</f>
        <v>0</v>
      </c>
      <c r="D221" s="54">
        <f>C221/237*100</f>
        <v>0</v>
      </c>
      <c r="E221" s="9">
        <f>E124+E155+E181+E215</f>
        <v>237</v>
      </c>
      <c r="F221" s="34"/>
    </row>
    <row r="222" spans="1:6" ht="27" customHeight="1" x14ac:dyDescent="0.25">
      <c r="A222" s="109"/>
      <c r="B222" s="109"/>
      <c r="C222" s="109"/>
      <c r="D222" s="109"/>
      <c r="F222" s="34"/>
    </row>
    <row r="223" spans="1:6" ht="27" customHeight="1" x14ac:dyDescent="0.25">
      <c r="A223" s="346" t="s">
        <v>462</v>
      </c>
      <c r="B223" s="346"/>
      <c r="C223" s="346"/>
      <c r="D223" s="346"/>
      <c r="F223" s="32"/>
    </row>
    <row r="224" spans="1:6" ht="27" customHeight="1" x14ac:dyDescent="0.25">
      <c r="A224" s="201" t="s">
        <v>178</v>
      </c>
      <c r="B224" s="202"/>
      <c r="C224" s="202"/>
      <c r="D224" s="203"/>
      <c r="F224" s="32"/>
    </row>
    <row r="225" spans="1:6" ht="27" customHeight="1" x14ac:dyDescent="0.25">
      <c r="A225" s="184" t="s">
        <v>451</v>
      </c>
      <c r="B225" s="185"/>
      <c r="C225" s="185"/>
      <c r="D225" s="38" t="s">
        <v>8</v>
      </c>
      <c r="F225" s="32"/>
    </row>
    <row r="226" spans="1:6" ht="27" customHeight="1" x14ac:dyDescent="0.25">
      <c r="A226" s="184" t="s">
        <v>164</v>
      </c>
      <c r="B226" s="185"/>
      <c r="C226" s="185"/>
      <c r="D226" s="39" t="s">
        <v>3</v>
      </c>
      <c r="F226" s="32"/>
    </row>
    <row r="227" spans="1:6" ht="27" customHeight="1" x14ac:dyDescent="0.25">
      <c r="A227" s="201" t="s">
        <v>56</v>
      </c>
      <c r="B227" s="202"/>
      <c r="C227" s="202"/>
      <c r="D227" s="83"/>
      <c r="E227" s="8">
        <v>3</v>
      </c>
      <c r="F227" s="32"/>
    </row>
    <row r="228" spans="1:6" ht="27" customHeight="1" x14ac:dyDescent="0.25">
      <c r="A228" s="201" t="s">
        <v>57</v>
      </c>
      <c r="B228" s="202"/>
      <c r="C228" s="202"/>
      <c r="D228" s="83"/>
      <c r="E228" s="8">
        <v>3</v>
      </c>
      <c r="F228" s="32"/>
    </row>
    <row r="229" spans="1:6" ht="27" customHeight="1" x14ac:dyDescent="0.25">
      <c r="A229" s="201" t="s">
        <v>58</v>
      </c>
      <c r="B229" s="202"/>
      <c r="C229" s="202"/>
      <c r="D229" s="83"/>
      <c r="E229" s="8">
        <v>3</v>
      </c>
      <c r="F229" s="32"/>
    </row>
    <row r="230" spans="1:6" ht="27" customHeight="1" x14ac:dyDescent="0.25">
      <c r="A230" s="207" t="s">
        <v>59</v>
      </c>
      <c r="B230" s="208"/>
      <c r="C230" s="208"/>
      <c r="D230" s="83"/>
      <c r="E230" s="8">
        <v>3</v>
      </c>
      <c r="F230" s="32"/>
    </row>
    <row r="231" spans="1:6" ht="27" customHeight="1" x14ac:dyDescent="0.25">
      <c r="A231" s="184" t="s">
        <v>150</v>
      </c>
      <c r="B231" s="185"/>
      <c r="C231" s="185"/>
      <c r="D231" s="39" t="s">
        <v>3</v>
      </c>
      <c r="F231" s="34"/>
    </row>
    <row r="232" spans="1:6" ht="27" customHeight="1" x14ac:dyDescent="0.25">
      <c r="A232" s="201" t="s">
        <v>60</v>
      </c>
      <c r="B232" s="202"/>
      <c r="C232" s="202"/>
      <c r="D232" s="2"/>
      <c r="E232" s="8">
        <v>3</v>
      </c>
      <c r="F232" s="34"/>
    </row>
    <row r="233" spans="1:6" ht="27" customHeight="1" x14ac:dyDescent="0.25">
      <c r="A233" s="201" t="s">
        <v>61</v>
      </c>
      <c r="B233" s="202"/>
      <c r="C233" s="202"/>
      <c r="D233" s="2"/>
      <c r="E233" s="8">
        <v>3</v>
      </c>
      <c r="F233" s="34"/>
    </row>
    <row r="234" spans="1:6" ht="27" customHeight="1" x14ac:dyDescent="0.25">
      <c r="A234" s="240" t="s">
        <v>378</v>
      </c>
      <c r="B234" s="241"/>
      <c r="C234" s="241"/>
      <c r="D234" s="39" t="s">
        <v>3</v>
      </c>
      <c r="E234" s="8"/>
      <c r="F234" s="34"/>
    </row>
    <row r="235" spans="1:6" ht="27" customHeight="1" x14ac:dyDescent="0.25">
      <c r="A235" s="340" t="s">
        <v>389</v>
      </c>
      <c r="B235" s="341"/>
      <c r="C235" s="341"/>
      <c r="D235" s="2"/>
      <c r="E235" s="8">
        <v>3</v>
      </c>
      <c r="F235" s="34"/>
    </row>
    <row r="236" spans="1:6" ht="27" customHeight="1" x14ac:dyDescent="0.25">
      <c r="A236" s="340" t="s">
        <v>390</v>
      </c>
      <c r="B236" s="341"/>
      <c r="C236" s="341"/>
      <c r="D236" s="2"/>
      <c r="E236" s="8">
        <v>3</v>
      </c>
      <c r="F236" s="34"/>
    </row>
    <row r="237" spans="1:6" ht="27" customHeight="1" x14ac:dyDescent="0.25">
      <c r="A237" s="340" t="s">
        <v>391</v>
      </c>
      <c r="B237" s="341"/>
      <c r="C237" s="341"/>
      <c r="D237" s="2"/>
      <c r="E237" s="8">
        <v>3</v>
      </c>
      <c r="F237" s="34"/>
    </row>
    <row r="238" spans="1:6" ht="27" customHeight="1" x14ac:dyDescent="0.25">
      <c r="A238" s="232" t="s">
        <v>392</v>
      </c>
      <c r="B238" s="233"/>
      <c r="C238" s="233"/>
      <c r="D238" s="2"/>
      <c r="E238" s="8">
        <v>3</v>
      </c>
      <c r="F238" s="34"/>
    </row>
    <row r="239" spans="1:6" ht="27" customHeight="1" x14ac:dyDescent="0.25">
      <c r="A239" s="184" t="s">
        <v>437</v>
      </c>
      <c r="B239" s="185"/>
      <c r="C239" s="185"/>
      <c r="D239" s="39" t="s">
        <v>3</v>
      </c>
      <c r="E239" s="8"/>
      <c r="F239" s="34"/>
    </row>
    <row r="240" spans="1:6" ht="27" customHeight="1" x14ac:dyDescent="0.25">
      <c r="A240" s="201" t="s">
        <v>449</v>
      </c>
      <c r="B240" s="202"/>
      <c r="C240" s="202"/>
      <c r="D240" s="2"/>
      <c r="E240" s="8">
        <v>3</v>
      </c>
      <c r="F240" s="34"/>
    </row>
    <row r="241" spans="1:6" ht="27" customHeight="1" x14ac:dyDescent="0.25">
      <c r="A241" s="201" t="s">
        <v>450</v>
      </c>
      <c r="B241" s="202"/>
      <c r="C241" s="202"/>
      <c r="D241" s="2"/>
      <c r="E241" s="8">
        <v>3</v>
      </c>
      <c r="F241" s="34"/>
    </row>
    <row r="242" spans="1:6" ht="27" customHeight="1" x14ac:dyDescent="0.25">
      <c r="A242" s="164" t="s">
        <v>181</v>
      </c>
      <c r="B242" s="164"/>
      <c r="C242" s="164"/>
      <c r="D242" s="44">
        <f>SUM(D227:D241)</f>
        <v>0</v>
      </c>
      <c r="E242" s="9">
        <f>SUM(E227:E241)</f>
        <v>36</v>
      </c>
      <c r="F242" s="34"/>
    </row>
    <row r="243" spans="1:6" ht="67.5" customHeight="1" thickBot="1" x14ac:dyDescent="0.3">
      <c r="A243" s="55" t="s">
        <v>106</v>
      </c>
      <c r="B243" s="237" t="s">
        <v>131</v>
      </c>
      <c r="C243" s="237"/>
      <c r="D243" s="237"/>
      <c r="F243" s="32"/>
    </row>
    <row r="244" spans="1:6" ht="27" customHeight="1" x14ac:dyDescent="0.25">
      <c r="A244" s="169" t="s">
        <v>182</v>
      </c>
      <c r="B244" s="170"/>
      <c r="C244" s="46" t="s">
        <v>152</v>
      </c>
      <c r="D244" s="47" t="s">
        <v>153</v>
      </c>
      <c r="F244" s="32"/>
    </row>
    <row r="245" spans="1:6" ht="27" customHeight="1" thickBot="1" x14ac:dyDescent="0.3">
      <c r="A245" s="167"/>
      <c r="B245" s="168"/>
      <c r="C245" s="56">
        <f>D242</f>
        <v>0</v>
      </c>
      <c r="D245" s="49">
        <f>C245/36*100</f>
        <v>0</v>
      </c>
      <c r="F245" s="32"/>
    </row>
    <row r="246" spans="1:6" ht="27" customHeight="1" x14ac:dyDescent="0.25">
      <c r="A246" s="319"/>
      <c r="B246" s="320"/>
      <c r="C246" s="320"/>
      <c r="D246" s="321"/>
      <c r="F246" s="32"/>
    </row>
    <row r="247" spans="1:6" ht="27" customHeight="1" x14ac:dyDescent="0.25">
      <c r="A247" s="172" t="s">
        <v>179</v>
      </c>
      <c r="B247" s="173"/>
      <c r="C247" s="173"/>
      <c r="D247" s="358"/>
      <c r="F247" s="32"/>
    </row>
    <row r="248" spans="1:6" ht="27" customHeight="1" x14ac:dyDescent="0.25">
      <c r="A248" s="175" t="s">
        <v>455</v>
      </c>
      <c r="B248" s="176"/>
      <c r="C248" s="177"/>
      <c r="D248" s="38" t="s">
        <v>8</v>
      </c>
      <c r="F248" s="32"/>
    </row>
    <row r="249" spans="1:6" ht="27" customHeight="1" x14ac:dyDescent="0.25">
      <c r="A249" s="184" t="s">
        <v>185</v>
      </c>
      <c r="B249" s="185"/>
      <c r="C249" s="185"/>
      <c r="D249" s="39" t="s">
        <v>3</v>
      </c>
      <c r="F249" s="32"/>
    </row>
    <row r="250" spans="1:6" ht="27" customHeight="1" x14ac:dyDescent="0.25">
      <c r="A250" s="172" t="s">
        <v>62</v>
      </c>
      <c r="B250" s="173"/>
      <c r="C250" s="174"/>
      <c r="D250" s="84"/>
      <c r="E250" s="8">
        <v>3</v>
      </c>
      <c r="F250" s="34"/>
    </row>
    <row r="251" spans="1:6" ht="27" customHeight="1" x14ac:dyDescent="0.25">
      <c r="A251" s="172" t="s">
        <v>63</v>
      </c>
      <c r="B251" s="173"/>
      <c r="C251" s="174"/>
      <c r="D251" s="84"/>
      <c r="E251" s="8">
        <v>3</v>
      </c>
      <c r="F251" s="34"/>
    </row>
    <row r="252" spans="1:6" ht="27" customHeight="1" x14ac:dyDescent="0.25">
      <c r="A252" s="172" t="s">
        <v>64</v>
      </c>
      <c r="B252" s="173"/>
      <c r="C252" s="174"/>
      <c r="D252" s="84"/>
      <c r="E252" s="8">
        <v>3</v>
      </c>
      <c r="F252" s="34"/>
    </row>
    <row r="253" spans="1:6" ht="27" customHeight="1" x14ac:dyDescent="0.25">
      <c r="A253" s="175" t="s">
        <v>150</v>
      </c>
      <c r="B253" s="176"/>
      <c r="C253" s="177"/>
      <c r="D253" s="39" t="s">
        <v>3</v>
      </c>
      <c r="F253" s="34"/>
    </row>
    <row r="254" spans="1:6" ht="27" customHeight="1" x14ac:dyDescent="0.25">
      <c r="A254" s="172" t="s">
        <v>65</v>
      </c>
      <c r="B254" s="173"/>
      <c r="C254" s="174"/>
      <c r="D254" s="85"/>
      <c r="E254" s="8">
        <v>3</v>
      </c>
      <c r="F254" s="34"/>
    </row>
    <row r="255" spans="1:6" ht="27" customHeight="1" x14ac:dyDescent="0.25">
      <c r="A255" s="172" t="s">
        <v>66</v>
      </c>
      <c r="B255" s="173"/>
      <c r="C255" s="174"/>
      <c r="D255" s="85"/>
      <c r="E255" s="8">
        <v>3</v>
      </c>
      <c r="F255" s="34"/>
    </row>
    <row r="256" spans="1:6" ht="27" customHeight="1" x14ac:dyDescent="0.25">
      <c r="A256" s="172" t="s">
        <v>67</v>
      </c>
      <c r="B256" s="173"/>
      <c r="C256" s="174"/>
      <c r="D256" s="85"/>
      <c r="E256" s="8">
        <v>3</v>
      </c>
      <c r="F256" s="34"/>
    </row>
    <row r="257" spans="1:6" ht="27" customHeight="1" x14ac:dyDescent="0.25">
      <c r="A257" s="351" t="s">
        <v>378</v>
      </c>
      <c r="B257" s="352"/>
      <c r="C257" s="353"/>
      <c r="D257" s="39" t="s">
        <v>3</v>
      </c>
      <c r="E257" s="8"/>
      <c r="F257" s="34"/>
    </row>
    <row r="258" spans="1:6" ht="27" customHeight="1" x14ac:dyDescent="0.25">
      <c r="A258" s="348" t="s">
        <v>393</v>
      </c>
      <c r="B258" s="349"/>
      <c r="C258" s="350"/>
      <c r="D258" s="85"/>
      <c r="E258" s="8">
        <v>3</v>
      </c>
      <c r="F258" s="34"/>
    </row>
    <row r="259" spans="1:6" ht="27" customHeight="1" x14ac:dyDescent="0.25">
      <c r="A259" s="348" t="s">
        <v>394</v>
      </c>
      <c r="B259" s="349"/>
      <c r="C259" s="350"/>
      <c r="D259" s="85"/>
      <c r="E259" s="8">
        <v>3</v>
      </c>
      <c r="F259" s="34"/>
    </row>
    <row r="260" spans="1:6" ht="27" customHeight="1" x14ac:dyDescent="0.25">
      <c r="A260" s="348" t="s">
        <v>395</v>
      </c>
      <c r="B260" s="349"/>
      <c r="C260" s="350"/>
      <c r="D260" s="85"/>
      <c r="E260" s="8">
        <v>3</v>
      </c>
      <c r="F260" s="34"/>
    </row>
    <row r="261" spans="1:6" ht="27" customHeight="1" x14ac:dyDescent="0.25">
      <c r="A261" s="348" t="s">
        <v>396</v>
      </c>
      <c r="B261" s="349"/>
      <c r="C261" s="350"/>
      <c r="D261" s="85"/>
      <c r="E261" s="8">
        <v>3</v>
      </c>
      <c r="F261" s="34"/>
    </row>
    <row r="262" spans="1:6" ht="27" customHeight="1" x14ac:dyDescent="0.25">
      <c r="A262" s="348" t="s">
        <v>397</v>
      </c>
      <c r="B262" s="349"/>
      <c r="C262" s="350"/>
      <c r="D262" s="85"/>
      <c r="E262" s="8">
        <v>3</v>
      </c>
      <c r="F262" s="34"/>
    </row>
    <row r="263" spans="1:6" ht="27" customHeight="1" x14ac:dyDescent="0.25">
      <c r="A263" s="184" t="s">
        <v>437</v>
      </c>
      <c r="B263" s="185"/>
      <c r="C263" s="185"/>
      <c r="D263" s="39" t="s">
        <v>3</v>
      </c>
      <c r="E263" s="8"/>
      <c r="F263" s="34"/>
    </row>
    <row r="264" spans="1:6" ht="27" customHeight="1" x14ac:dyDescent="0.25">
      <c r="A264" s="172" t="s">
        <v>452</v>
      </c>
      <c r="B264" s="173"/>
      <c r="C264" s="174"/>
      <c r="D264" s="85"/>
      <c r="E264" s="8">
        <v>3</v>
      </c>
      <c r="F264" s="34"/>
    </row>
    <row r="265" spans="1:6" ht="27" customHeight="1" x14ac:dyDescent="0.25">
      <c r="A265" s="172" t="s">
        <v>454</v>
      </c>
      <c r="B265" s="173"/>
      <c r="C265" s="174"/>
      <c r="D265" s="85"/>
      <c r="E265" s="8">
        <v>3</v>
      </c>
      <c r="F265" s="34"/>
    </row>
    <row r="266" spans="1:6" ht="27" customHeight="1" x14ac:dyDescent="0.25">
      <c r="A266" s="172" t="s">
        <v>453</v>
      </c>
      <c r="B266" s="173"/>
      <c r="C266" s="174"/>
      <c r="D266" s="85"/>
      <c r="E266" s="8">
        <v>3</v>
      </c>
      <c r="F266" s="34"/>
    </row>
    <row r="267" spans="1:6" ht="27" customHeight="1" x14ac:dyDescent="0.25">
      <c r="A267" s="164" t="s">
        <v>183</v>
      </c>
      <c r="B267" s="164"/>
      <c r="C267" s="164"/>
      <c r="D267" s="44">
        <f>SUM(D250:D266)</f>
        <v>0</v>
      </c>
      <c r="E267" s="9">
        <f>SUM(E250:E266)</f>
        <v>42</v>
      </c>
      <c r="F267" s="34"/>
    </row>
    <row r="268" spans="1:6" ht="73.5" customHeight="1" thickBot="1" x14ac:dyDescent="0.3">
      <c r="A268" s="51" t="s">
        <v>106</v>
      </c>
      <c r="B268" s="237" t="s">
        <v>131</v>
      </c>
      <c r="C268" s="237"/>
      <c r="D268" s="237"/>
      <c r="F268" s="32"/>
    </row>
    <row r="269" spans="1:6" ht="27" customHeight="1" x14ac:dyDescent="0.25">
      <c r="A269" s="169" t="s">
        <v>184</v>
      </c>
      <c r="B269" s="170"/>
      <c r="C269" s="46" t="s">
        <v>152</v>
      </c>
      <c r="D269" s="47" t="s">
        <v>153</v>
      </c>
      <c r="F269" s="32"/>
    </row>
    <row r="270" spans="1:6" ht="27" customHeight="1" thickBot="1" x14ac:dyDescent="0.3">
      <c r="A270" s="167"/>
      <c r="B270" s="168"/>
      <c r="C270" s="57">
        <f>D267</f>
        <v>0</v>
      </c>
      <c r="D270" s="58">
        <f>C270/42*100</f>
        <v>0</v>
      </c>
      <c r="F270" s="34"/>
    </row>
    <row r="271" spans="1:6" ht="27" customHeight="1" x14ac:dyDescent="0.25">
      <c r="A271" s="316"/>
      <c r="B271" s="317"/>
      <c r="C271" s="317"/>
      <c r="D271" s="318"/>
      <c r="F271" s="34"/>
    </row>
    <row r="272" spans="1:6" ht="33" customHeight="1" x14ac:dyDescent="0.25">
      <c r="A272" s="201" t="s">
        <v>163</v>
      </c>
      <c r="B272" s="202"/>
      <c r="C272" s="202"/>
      <c r="D272" s="203"/>
      <c r="F272" s="32"/>
    </row>
    <row r="273" spans="1:6" ht="27" customHeight="1" x14ac:dyDescent="0.25">
      <c r="A273" s="184" t="s">
        <v>459</v>
      </c>
      <c r="B273" s="185"/>
      <c r="C273" s="185"/>
      <c r="D273" s="38" t="s">
        <v>8</v>
      </c>
      <c r="F273" s="34"/>
    </row>
    <row r="274" spans="1:6" ht="27" customHeight="1" x14ac:dyDescent="0.25">
      <c r="A274" s="184" t="s">
        <v>149</v>
      </c>
      <c r="B274" s="185"/>
      <c r="C274" s="185"/>
      <c r="D274" s="39" t="s">
        <v>3</v>
      </c>
      <c r="F274" s="34"/>
    </row>
    <row r="275" spans="1:6" ht="27" customHeight="1" x14ac:dyDescent="0.25">
      <c r="A275" s="172" t="s">
        <v>68</v>
      </c>
      <c r="B275" s="173"/>
      <c r="C275" s="174"/>
      <c r="D275" s="82"/>
      <c r="E275" s="8">
        <v>3</v>
      </c>
      <c r="F275" s="34"/>
    </row>
    <row r="276" spans="1:6" ht="27" customHeight="1" x14ac:dyDescent="0.25">
      <c r="A276" s="172" t="s">
        <v>69</v>
      </c>
      <c r="B276" s="173"/>
      <c r="C276" s="174"/>
      <c r="D276" s="82"/>
      <c r="E276" s="8">
        <v>3</v>
      </c>
      <c r="F276" s="32"/>
    </row>
    <row r="277" spans="1:6" ht="27" customHeight="1" x14ac:dyDescent="0.25">
      <c r="A277" s="172" t="s">
        <v>70</v>
      </c>
      <c r="B277" s="173"/>
      <c r="C277" s="174"/>
      <c r="D277" s="82"/>
      <c r="E277" s="8">
        <v>3</v>
      </c>
      <c r="F277" s="34"/>
    </row>
    <row r="278" spans="1:6" ht="27" customHeight="1" x14ac:dyDescent="0.25">
      <c r="A278" s="172" t="s">
        <v>71</v>
      </c>
      <c r="B278" s="173"/>
      <c r="C278" s="174"/>
      <c r="D278" s="82"/>
      <c r="E278" s="8">
        <v>3</v>
      </c>
      <c r="F278" s="34"/>
    </row>
    <row r="279" spans="1:6" ht="27" customHeight="1" x14ac:dyDescent="0.25">
      <c r="A279" s="172" t="s">
        <v>72</v>
      </c>
      <c r="B279" s="173"/>
      <c r="C279" s="174"/>
      <c r="D279" s="82"/>
      <c r="E279" s="8">
        <v>3</v>
      </c>
      <c r="F279" s="34"/>
    </row>
    <row r="280" spans="1:6" ht="27" customHeight="1" x14ac:dyDescent="0.25">
      <c r="A280" s="172" t="s">
        <v>73</v>
      </c>
      <c r="B280" s="173"/>
      <c r="C280" s="174"/>
      <c r="D280" s="82"/>
      <c r="E280" s="8">
        <v>3</v>
      </c>
      <c r="F280" s="34"/>
    </row>
    <row r="281" spans="1:6" ht="27" customHeight="1" x14ac:dyDescent="0.25">
      <c r="A281" s="172" t="s">
        <v>74</v>
      </c>
      <c r="B281" s="173"/>
      <c r="C281" s="174"/>
      <c r="D281" s="82"/>
      <c r="E281" s="8">
        <v>3</v>
      </c>
      <c r="F281" s="32"/>
    </row>
    <row r="282" spans="1:6" ht="27" customHeight="1" x14ac:dyDescent="0.25">
      <c r="A282" s="172" t="s">
        <v>75</v>
      </c>
      <c r="B282" s="173"/>
      <c r="C282" s="174"/>
      <c r="D282" s="82"/>
      <c r="E282" s="8">
        <v>3</v>
      </c>
      <c r="F282" s="32"/>
    </row>
    <row r="283" spans="1:6" ht="27" customHeight="1" x14ac:dyDescent="0.25">
      <c r="A283" s="172" t="s">
        <v>76</v>
      </c>
      <c r="B283" s="173"/>
      <c r="C283" s="174"/>
      <c r="D283" s="82"/>
      <c r="E283" s="8">
        <v>3</v>
      </c>
      <c r="F283" s="32"/>
    </row>
    <row r="284" spans="1:6" ht="27" customHeight="1" x14ac:dyDescent="0.25">
      <c r="A284" s="175" t="s">
        <v>150</v>
      </c>
      <c r="B284" s="176"/>
      <c r="C284" s="177"/>
      <c r="D284" s="39" t="s">
        <v>3</v>
      </c>
      <c r="F284" s="32"/>
    </row>
    <row r="285" spans="1:6" ht="27" customHeight="1" x14ac:dyDescent="0.25">
      <c r="A285" s="161" t="s">
        <v>488</v>
      </c>
      <c r="B285" s="162"/>
      <c r="C285" s="163"/>
      <c r="D285" s="2"/>
      <c r="E285" s="8">
        <v>3</v>
      </c>
      <c r="F285" s="32"/>
    </row>
    <row r="286" spans="1:6" ht="27" customHeight="1" x14ac:dyDescent="0.25">
      <c r="A286" s="172" t="s">
        <v>77</v>
      </c>
      <c r="B286" s="173"/>
      <c r="C286" s="174"/>
      <c r="D286" s="2"/>
      <c r="E286" s="8">
        <v>3</v>
      </c>
      <c r="F286" s="34"/>
    </row>
    <row r="287" spans="1:6" ht="27" customHeight="1" x14ac:dyDescent="0.25">
      <c r="A287" s="172" t="s">
        <v>78</v>
      </c>
      <c r="B287" s="173"/>
      <c r="C287" s="174"/>
      <c r="D287" s="2"/>
      <c r="E287" s="8">
        <v>3</v>
      </c>
      <c r="F287" s="34"/>
    </row>
    <row r="288" spans="1:6" ht="27" customHeight="1" x14ac:dyDescent="0.25">
      <c r="A288" s="172" t="s">
        <v>79</v>
      </c>
      <c r="B288" s="173"/>
      <c r="C288" s="174"/>
      <c r="D288" s="2"/>
      <c r="E288" s="8">
        <v>3</v>
      </c>
      <c r="F288" s="34"/>
    </row>
    <row r="289" spans="1:6" ht="27" customHeight="1" x14ac:dyDescent="0.25">
      <c r="A289" s="172" t="s">
        <v>80</v>
      </c>
      <c r="B289" s="173"/>
      <c r="C289" s="174"/>
      <c r="D289" s="2"/>
      <c r="E289" s="8">
        <v>3</v>
      </c>
      <c r="F289" s="34"/>
    </row>
    <row r="290" spans="1:6" ht="27" customHeight="1" x14ac:dyDescent="0.25">
      <c r="A290" s="172" t="s">
        <v>81</v>
      </c>
      <c r="B290" s="173"/>
      <c r="C290" s="174"/>
      <c r="D290" s="2"/>
      <c r="E290" s="8">
        <v>3</v>
      </c>
      <c r="F290" s="34"/>
    </row>
    <row r="291" spans="1:6" ht="27" customHeight="1" x14ac:dyDescent="0.25">
      <c r="A291" s="172" t="s">
        <v>82</v>
      </c>
      <c r="B291" s="173"/>
      <c r="C291" s="174"/>
      <c r="D291" s="2"/>
      <c r="E291" s="8">
        <v>3</v>
      </c>
      <c r="F291" s="34"/>
    </row>
    <row r="292" spans="1:6" ht="27" customHeight="1" x14ac:dyDescent="0.25">
      <c r="A292" s="172" t="s">
        <v>83</v>
      </c>
      <c r="B292" s="173"/>
      <c r="C292" s="174"/>
      <c r="D292" s="2"/>
      <c r="E292" s="8">
        <v>3</v>
      </c>
      <c r="F292" s="34"/>
    </row>
    <row r="293" spans="1:6" ht="27" customHeight="1" x14ac:dyDescent="0.25">
      <c r="A293" s="172" t="s">
        <v>84</v>
      </c>
      <c r="B293" s="173"/>
      <c r="C293" s="174"/>
      <c r="D293" s="2"/>
      <c r="E293" s="8">
        <v>3</v>
      </c>
      <c r="F293" s="34"/>
    </row>
    <row r="294" spans="1:6" ht="27" customHeight="1" x14ac:dyDescent="0.25">
      <c r="A294" s="351" t="s">
        <v>378</v>
      </c>
      <c r="B294" s="352"/>
      <c r="C294" s="353"/>
      <c r="D294" s="39" t="s">
        <v>3</v>
      </c>
      <c r="E294" s="8"/>
      <c r="F294" s="34"/>
    </row>
    <row r="295" spans="1:6" ht="27" customHeight="1" x14ac:dyDescent="0.25">
      <c r="A295" s="348" t="s">
        <v>398</v>
      </c>
      <c r="B295" s="349"/>
      <c r="C295" s="350"/>
      <c r="D295" s="2"/>
      <c r="E295" s="8">
        <v>3</v>
      </c>
      <c r="F295" s="34"/>
    </row>
    <row r="296" spans="1:6" ht="27" customHeight="1" x14ac:dyDescent="0.25">
      <c r="A296" s="348" t="s">
        <v>399</v>
      </c>
      <c r="B296" s="349"/>
      <c r="C296" s="350"/>
      <c r="D296" s="2"/>
      <c r="E296" s="8">
        <v>3</v>
      </c>
      <c r="F296" s="34"/>
    </row>
    <row r="297" spans="1:6" ht="27" customHeight="1" x14ac:dyDescent="0.25">
      <c r="A297" s="348" t="s">
        <v>400</v>
      </c>
      <c r="B297" s="349"/>
      <c r="C297" s="350"/>
      <c r="D297" s="2"/>
      <c r="E297" s="8">
        <v>3</v>
      </c>
      <c r="F297" s="34"/>
    </row>
    <row r="298" spans="1:6" ht="27" customHeight="1" x14ac:dyDescent="0.25">
      <c r="A298" s="184" t="s">
        <v>437</v>
      </c>
      <c r="B298" s="185"/>
      <c r="C298" s="185"/>
      <c r="D298" s="39" t="s">
        <v>3</v>
      </c>
      <c r="E298" s="8"/>
      <c r="F298" s="34"/>
    </row>
    <row r="299" spans="1:6" ht="27" customHeight="1" x14ac:dyDescent="0.25">
      <c r="A299" s="172" t="s">
        <v>456</v>
      </c>
      <c r="B299" s="173"/>
      <c r="C299" s="174"/>
      <c r="D299" s="2"/>
      <c r="E299" s="8">
        <v>3</v>
      </c>
      <c r="F299" s="34"/>
    </row>
    <row r="300" spans="1:6" ht="27" customHeight="1" x14ac:dyDescent="0.25">
      <c r="A300" s="172" t="s">
        <v>420</v>
      </c>
      <c r="B300" s="173"/>
      <c r="C300" s="174"/>
      <c r="D300" s="2"/>
      <c r="E300" s="8">
        <v>3</v>
      </c>
      <c r="F300" s="34"/>
    </row>
    <row r="301" spans="1:6" ht="27" customHeight="1" x14ac:dyDescent="0.25">
      <c r="A301" s="172" t="s">
        <v>457</v>
      </c>
      <c r="B301" s="173"/>
      <c r="C301" s="174"/>
      <c r="D301" s="2"/>
      <c r="E301" s="8">
        <v>3</v>
      </c>
      <c r="F301" s="34"/>
    </row>
    <row r="302" spans="1:6" ht="27" customHeight="1" x14ac:dyDescent="0.25">
      <c r="A302" s="172" t="s">
        <v>458</v>
      </c>
      <c r="B302" s="173"/>
      <c r="C302" s="174"/>
      <c r="D302" s="2"/>
      <c r="E302" s="8">
        <v>3</v>
      </c>
      <c r="F302" s="34"/>
    </row>
    <row r="303" spans="1:6" ht="27" customHeight="1" x14ac:dyDescent="0.25">
      <c r="A303" s="164" t="s">
        <v>186</v>
      </c>
      <c r="B303" s="164"/>
      <c r="C303" s="164"/>
      <c r="D303" s="44">
        <f>SUM(D275:D302)</f>
        <v>0</v>
      </c>
      <c r="E303" s="9">
        <f>SUM(E275:E302)</f>
        <v>75</v>
      </c>
      <c r="F303" s="32"/>
    </row>
    <row r="304" spans="1:6" ht="78" customHeight="1" thickBot="1" x14ac:dyDescent="0.3">
      <c r="A304" s="45" t="s">
        <v>106</v>
      </c>
      <c r="B304" s="237" t="s">
        <v>131</v>
      </c>
      <c r="C304" s="237"/>
      <c r="D304" s="237"/>
      <c r="F304" s="34"/>
    </row>
    <row r="305" spans="1:6" ht="27" customHeight="1" x14ac:dyDescent="0.25">
      <c r="A305" s="169" t="s">
        <v>187</v>
      </c>
      <c r="B305" s="170"/>
      <c r="C305" s="46" t="s">
        <v>152</v>
      </c>
      <c r="D305" s="47" t="s">
        <v>153</v>
      </c>
      <c r="F305" s="34"/>
    </row>
    <row r="306" spans="1:6" ht="27" customHeight="1" thickBot="1" x14ac:dyDescent="0.3">
      <c r="A306" s="167"/>
      <c r="B306" s="168"/>
      <c r="C306" s="48">
        <f>D303</f>
        <v>0</v>
      </c>
      <c r="D306" s="49">
        <f>C306/75*100</f>
        <v>0</v>
      </c>
      <c r="F306" s="34"/>
    </row>
    <row r="307" spans="1:6" ht="27" customHeight="1" x14ac:dyDescent="0.25">
      <c r="A307" s="194"/>
      <c r="B307" s="195"/>
      <c r="C307" s="195"/>
      <c r="D307" s="196"/>
      <c r="F307" s="34"/>
    </row>
    <row r="308" spans="1:6" ht="34.5" customHeight="1" x14ac:dyDescent="0.25">
      <c r="A308" s="201" t="s">
        <v>180</v>
      </c>
      <c r="B308" s="202"/>
      <c r="C308" s="202"/>
      <c r="D308" s="203"/>
      <c r="F308" s="34"/>
    </row>
    <row r="309" spans="1:6" ht="27" customHeight="1" x14ac:dyDescent="0.25">
      <c r="A309" s="184" t="s">
        <v>470</v>
      </c>
      <c r="B309" s="185"/>
      <c r="C309" s="185"/>
      <c r="D309" s="38" t="s">
        <v>8</v>
      </c>
      <c r="F309" s="32"/>
    </row>
    <row r="310" spans="1:6" ht="27" customHeight="1" x14ac:dyDescent="0.25">
      <c r="A310" s="184" t="s">
        <v>164</v>
      </c>
      <c r="B310" s="185"/>
      <c r="C310" s="185"/>
      <c r="D310" s="39" t="s">
        <v>3</v>
      </c>
      <c r="F310" s="34"/>
    </row>
    <row r="311" spans="1:6" ht="27" customHeight="1" x14ac:dyDescent="0.25">
      <c r="A311" s="172" t="s">
        <v>85</v>
      </c>
      <c r="B311" s="173"/>
      <c r="C311" s="174"/>
      <c r="D311" s="82"/>
      <c r="E311" s="8">
        <v>3</v>
      </c>
      <c r="F311" s="34"/>
    </row>
    <row r="312" spans="1:6" ht="27" customHeight="1" x14ac:dyDescent="0.25">
      <c r="A312" s="172" t="s">
        <v>86</v>
      </c>
      <c r="B312" s="173"/>
      <c r="C312" s="174"/>
      <c r="D312" s="82"/>
      <c r="E312" s="8">
        <v>3</v>
      </c>
      <c r="F312" s="32"/>
    </row>
    <row r="313" spans="1:6" ht="27" customHeight="1" x14ac:dyDescent="0.25">
      <c r="A313" s="172" t="s">
        <v>87</v>
      </c>
      <c r="B313" s="173"/>
      <c r="C313" s="174"/>
      <c r="D313" s="82"/>
      <c r="E313" s="8">
        <v>3</v>
      </c>
      <c r="F313" s="34"/>
    </row>
    <row r="314" spans="1:6" ht="27" customHeight="1" x14ac:dyDescent="0.25">
      <c r="A314" s="172" t="s">
        <v>88</v>
      </c>
      <c r="B314" s="173"/>
      <c r="C314" s="174"/>
      <c r="D314" s="82"/>
      <c r="E314" s="8">
        <v>3</v>
      </c>
      <c r="F314" s="34"/>
    </row>
    <row r="315" spans="1:6" ht="27" customHeight="1" x14ac:dyDescent="0.25">
      <c r="A315" s="172" t="s">
        <v>89</v>
      </c>
      <c r="B315" s="173"/>
      <c r="C315" s="174"/>
      <c r="D315" s="82"/>
      <c r="E315" s="8">
        <v>3</v>
      </c>
      <c r="F315" s="32"/>
    </row>
    <row r="316" spans="1:6" ht="27" customHeight="1" x14ac:dyDescent="0.25">
      <c r="A316" s="172" t="s">
        <v>90</v>
      </c>
      <c r="B316" s="173"/>
      <c r="C316" s="174"/>
      <c r="D316" s="82"/>
      <c r="E316" s="8">
        <v>3</v>
      </c>
      <c r="F316" s="32"/>
    </row>
    <row r="317" spans="1:6" ht="27" customHeight="1" x14ac:dyDescent="0.25">
      <c r="A317" s="172" t="s">
        <v>91</v>
      </c>
      <c r="B317" s="173"/>
      <c r="C317" s="174"/>
      <c r="D317" s="82"/>
      <c r="E317" s="8">
        <v>3</v>
      </c>
      <c r="F317" s="28"/>
    </row>
    <row r="318" spans="1:6" ht="27" customHeight="1" x14ac:dyDescent="0.25">
      <c r="A318" s="172" t="s">
        <v>92</v>
      </c>
      <c r="B318" s="173"/>
      <c r="C318" s="174"/>
      <c r="D318" s="82"/>
      <c r="E318" s="8">
        <v>3</v>
      </c>
      <c r="F318" s="32"/>
    </row>
    <row r="319" spans="1:6" ht="27" customHeight="1" x14ac:dyDescent="0.25">
      <c r="A319" s="172" t="s">
        <v>93</v>
      </c>
      <c r="B319" s="173"/>
      <c r="C319" s="174"/>
      <c r="D319" s="82"/>
      <c r="E319" s="8">
        <v>3</v>
      </c>
      <c r="F319" s="32"/>
    </row>
    <row r="320" spans="1:6" ht="27" customHeight="1" x14ac:dyDescent="0.25">
      <c r="A320" s="172" t="s">
        <v>100</v>
      </c>
      <c r="B320" s="173"/>
      <c r="C320" s="174"/>
      <c r="D320" s="82"/>
      <c r="E320" s="8">
        <v>3</v>
      </c>
      <c r="F320" s="32"/>
    </row>
    <row r="321" spans="1:6" ht="27" customHeight="1" x14ac:dyDescent="0.25">
      <c r="A321" s="172" t="s">
        <v>101</v>
      </c>
      <c r="B321" s="173"/>
      <c r="C321" s="174"/>
      <c r="D321" s="82"/>
      <c r="E321" s="8">
        <v>3</v>
      </c>
      <c r="F321" s="34"/>
    </row>
    <row r="322" spans="1:6" ht="27" customHeight="1" x14ac:dyDescent="0.25">
      <c r="A322" s="172" t="s">
        <v>102</v>
      </c>
      <c r="B322" s="173"/>
      <c r="C322" s="174"/>
      <c r="D322" s="82"/>
      <c r="E322" s="8">
        <v>3</v>
      </c>
      <c r="F322" s="34"/>
    </row>
    <row r="323" spans="1:6" ht="27" customHeight="1" x14ac:dyDescent="0.25">
      <c r="A323" s="172" t="s">
        <v>103</v>
      </c>
      <c r="B323" s="173"/>
      <c r="C323" s="174"/>
      <c r="D323" s="82"/>
      <c r="E323" s="8">
        <v>3</v>
      </c>
      <c r="F323" s="34"/>
    </row>
    <row r="324" spans="1:6" ht="27" customHeight="1" x14ac:dyDescent="0.25">
      <c r="A324" s="175" t="s">
        <v>150</v>
      </c>
      <c r="B324" s="176"/>
      <c r="C324" s="177"/>
      <c r="D324" s="39" t="s">
        <v>3</v>
      </c>
      <c r="F324" s="34"/>
    </row>
    <row r="325" spans="1:6" ht="27" customHeight="1" x14ac:dyDescent="0.25">
      <c r="A325" s="172" t="s">
        <v>94</v>
      </c>
      <c r="B325" s="173"/>
      <c r="C325" s="174"/>
      <c r="D325" s="2"/>
      <c r="E325" s="8">
        <v>3</v>
      </c>
      <c r="F325" s="34"/>
    </row>
    <row r="326" spans="1:6" ht="27" customHeight="1" x14ac:dyDescent="0.25">
      <c r="A326" s="172" t="s">
        <v>95</v>
      </c>
      <c r="B326" s="173"/>
      <c r="C326" s="174"/>
      <c r="D326" s="2"/>
      <c r="E326" s="8">
        <v>3</v>
      </c>
      <c r="F326" s="34"/>
    </row>
    <row r="327" spans="1:6" ht="27" customHeight="1" x14ac:dyDescent="0.25">
      <c r="A327" s="172" t="s">
        <v>96</v>
      </c>
      <c r="B327" s="173"/>
      <c r="C327" s="174"/>
      <c r="D327" s="2"/>
      <c r="E327" s="8">
        <v>3</v>
      </c>
      <c r="F327" s="34"/>
    </row>
    <row r="328" spans="1:6" ht="27" customHeight="1" x14ac:dyDescent="0.25">
      <c r="A328" s="172" t="s">
        <v>97</v>
      </c>
      <c r="B328" s="173"/>
      <c r="C328" s="174"/>
      <c r="D328" s="2"/>
      <c r="E328" s="8">
        <v>3</v>
      </c>
      <c r="F328" s="32"/>
    </row>
    <row r="329" spans="1:6" ht="27" customHeight="1" x14ac:dyDescent="0.25">
      <c r="A329" s="172" t="s">
        <v>98</v>
      </c>
      <c r="B329" s="173"/>
      <c r="C329" s="174"/>
      <c r="D329" s="2"/>
      <c r="E329" s="8">
        <v>3</v>
      </c>
      <c r="F329" s="34"/>
    </row>
    <row r="330" spans="1:6" ht="27" customHeight="1" x14ac:dyDescent="0.25">
      <c r="A330" s="172" t="s">
        <v>99</v>
      </c>
      <c r="B330" s="173"/>
      <c r="C330" s="174"/>
      <c r="D330" s="2"/>
      <c r="E330" s="8">
        <v>3</v>
      </c>
      <c r="F330" s="34"/>
    </row>
    <row r="331" spans="1:6" ht="27" customHeight="1" x14ac:dyDescent="0.25">
      <c r="A331" s="351" t="s">
        <v>378</v>
      </c>
      <c r="B331" s="352"/>
      <c r="C331" s="353"/>
      <c r="D331" s="39" t="s">
        <v>3</v>
      </c>
      <c r="E331" s="8"/>
      <c r="F331" s="34"/>
    </row>
    <row r="332" spans="1:6" ht="27" customHeight="1" x14ac:dyDescent="0.25">
      <c r="A332" s="348" t="s">
        <v>401</v>
      </c>
      <c r="B332" s="349"/>
      <c r="C332" s="350"/>
      <c r="D332" s="2"/>
      <c r="E332" s="8">
        <v>3</v>
      </c>
      <c r="F332" s="34"/>
    </row>
    <row r="333" spans="1:6" ht="27" customHeight="1" x14ac:dyDescent="0.25">
      <c r="A333" s="348" t="s">
        <v>402</v>
      </c>
      <c r="B333" s="349"/>
      <c r="C333" s="350"/>
      <c r="D333" s="2"/>
      <c r="E333" s="8">
        <v>3</v>
      </c>
      <c r="F333" s="34"/>
    </row>
    <row r="334" spans="1:6" ht="27" customHeight="1" x14ac:dyDescent="0.25">
      <c r="A334" s="184" t="s">
        <v>437</v>
      </c>
      <c r="B334" s="185"/>
      <c r="C334" s="185"/>
      <c r="D334" s="39" t="s">
        <v>3</v>
      </c>
      <c r="E334" s="8"/>
      <c r="F334" s="34"/>
    </row>
    <row r="335" spans="1:6" ht="27" customHeight="1" x14ac:dyDescent="0.25">
      <c r="A335" s="172" t="s">
        <v>460</v>
      </c>
      <c r="B335" s="173"/>
      <c r="C335" s="174"/>
      <c r="D335" s="2"/>
      <c r="E335" s="8">
        <v>3</v>
      </c>
      <c r="F335" s="34"/>
    </row>
    <row r="336" spans="1:6" ht="27" customHeight="1" x14ac:dyDescent="0.25">
      <c r="A336" s="172" t="s">
        <v>461</v>
      </c>
      <c r="B336" s="173"/>
      <c r="C336" s="174"/>
      <c r="D336" s="2"/>
      <c r="E336" s="8">
        <v>3</v>
      </c>
      <c r="F336" s="34"/>
    </row>
    <row r="337" spans="1:6" ht="27" customHeight="1" x14ac:dyDescent="0.25">
      <c r="A337" s="164" t="s">
        <v>188</v>
      </c>
      <c r="B337" s="164"/>
      <c r="C337" s="164"/>
      <c r="D337" s="44">
        <f>SUM(D311:D336)</f>
        <v>0</v>
      </c>
      <c r="E337" s="9">
        <f>SUM(E311:E336)</f>
        <v>69</v>
      </c>
      <c r="F337" s="34"/>
    </row>
    <row r="338" spans="1:6" ht="27" customHeight="1" thickBot="1" x14ac:dyDescent="0.3">
      <c r="A338" s="45" t="s">
        <v>106</v>
      </c>
      <c r="B338" s="237" t="s">
        <v>131</v>
      </c>
      <c r="C338" s="237"/>
      <c r="D338" s="237"/>
      <c r="F338" s="34"/>
    </row>
    <row r="339" spans="1:6" ht="27" customHeight="1" x14ac:dyDescent="0.25">
      <c r="A339" s="169" t="s">
        <v>189</v>
      </c>
      <c r="B339" s="170"/>
      <c r="C339" s="46" t="s">
        <v>152</v>
      </c>
      <c r="D339" s="47" t="s">
        <v>153</v>
      </c>
      <c r="F339" s="34"/>
    </row>
    <row r="340" spans="1:6" ht="27" customHeight="1" thickBot="1" x14ac:dyDescent="0.3">
      <c r="A340" s="167"/>
      <c r="B340" s="168"/>
      <c r="C340" s="57">
        <f>D337</f>
        <v>0</v>
      </c>
      <c r="D340" s="49">
        <f>C340/69*100</f>
        <v>0</v>
      </c>
      <c r="F340" s="34"/>
    </row>
    <row r="341" spans="1:6" ht="27" customHeight="1" thickBot="1" x14ac:dyDescent="0.3">
      <c r="A341" s="181"/>
      <c r="B341" s="182"/>
      <c r="C341" s="182"/>
      <c r="D341" s="183"/>
      <c r="F341" s="34"/>
    </row>
    <row r="342" spans="1:6" ht="27" customHeight="1" x14ac:dyDescent="0.25">
      <c r="A342" s="169" t="s">
        <v>190</v>
      </c>
      <c r="B342" s="170"/>
      <c r="C342" s="46" t="s">
        <v>176</v>
      </c>
      <c r="D342" s="52" t="s">
        <v>177</v>
      </c>
      <c r="F342" s="34"/>
    </row>
    <row r="343" spans="1:6" ht="27" customHeight="1" thickBot="1" x14ac:dyDescent="0.3">
      <c r="A343" s="167"/>
      <c r="B343" s="168"/>
      <c r="C343" s="59">
        <f>C245+C270+C306+C340</f>
        <v>0</v>
      </c>
      <c r="D343" s="54">
        <f>C343/222*100</f>
        <v>0</v>
      </c>
      <c r="E343" s="9">
        <f>E242+E267+E303+E337</f>
        <v>222</v>
      </c>
      <c r="F343" s="32"/>
    </row>
    <row r="344" spans="1:6" ht="27" customHeight="1" thickBot="1" x14ac:dyDescent="0.3">
      <c r="A344" s="181"/>
      <c r="B344" s="182"/>
      <c r="C344" s="182"/>
      <c r="D344" s="183"/>
      <c r="F344" s="34"/>
    </row>
    <row r="345" spans="1:6" ht="27" customHeight="1" x14ac:dyDescent="0.25">
      <c r="A345" s="178" t="s">
        <v>464</v>
      </c>
      <c r="B345" s="178"/>
      <c r="C345" s="178"/>
      <c r="D345" s="178"/>
      <c r="F345" s="34"/>
    </row>
    <row r="346" spans="1:6" ht="36.75" customHeight="1" x14ac:dyDescent="0.25">
      <c r="A346" s="179" t="s">
        <v>513</v>
      </c>
      <c r="B346" s="162"/>
      <c r="C346" s="162"/>
      <c r="D346" s="180"/>
      <c r="F346" s="34"/>
    </row>
    <row r="347" spans="1:6" ht="27" customHeight="1" x14ac:dyDescent="0.25">
      <c r="A347" s="175" t="s">
        <v>465</v>
      </c>
      <c r="B347" s="176"/>
      <c r="C347" s="177"/>
      <c r="D347" s="38" t="s">
        <v>8</v>
      </c>
      <c r="F347" s="34"/>
    </row>
    <row r="348" spans="1:6" ht="27" customHeight="1" x14ac:dyDescent="0.25">
      <c r="A348" s="175" t="s">
        <v>164</v>
      </c>
      <c r="B348" s="176"/>
      <c r="C348" s="177"/>
      <c r="D348" s="39" t="s">
        <v>3</v>
      </c>
      <c r="F348" s="34"/>
    </row>
    <row r="349" spans="1:6" ht="27" customHeight="1" x14ac:dyDescent="0.25">
      <c r="A349" s="161" t="s">
        <v>489</v>
      </c>
      <c r="B349" s="162"/>
      <c r="C349" s="163"/>
      <c r="D349" s="82"/>
      <c r="E349" s="8">
        <v>3</v>
      </c>
      <c r="F349" s="34"/>
    </row>
    <row r="350" spans="1:6" ht="27" customHeight="1" x14ac:dyDescent="0.25">
      <c r="A350" s="161" t="s">
        <v>490</v>
      </c>
      <c r="B350" s="162"/>
      <c r="C350" s="163"/>
      <c r="D350" s="82"/>
      <c r="E350" s="8">
        <v>3</v>
      </c>
      <c r="F350" s="34"/>
    </row>
    <row r="351" spans="1:6" ht="27" customHeight="1" x14ac:dyDescent="0.25">
      <c r="A351" s="161" t="s">
        <v>491</v>
      </c>
      <c r="B351" s="162"/>
      <c r="C351" s="163"/>
      <c r="D351" s="82"/>
      <c r="E351" s="8">
        <v>3</v>
      </c>
      <c r="F351" s="32"/>
    </row>
    <row r="352" spans="1:6" ht="27" customHeight="1" x14ac:dyDescent="0.25">
      <c r="A352" s="175" t="s">
        <v>150</v>
      </c>
      <c r="B352" s="176"/>
      <c r="C352" s="177"/>
      <c r="D352" s="39" t="s">
        <v>3</v>
      </c>
      <c r="F352" s="34"/>
    </row>
    <row r="353" spans="1:6" ht="27" customHeight="1" x14ac:dyDescent="0.25">
      <c r="A353" s="161" t="s">
        <v>492</v>
      </c>
      <c r="B353" s="162"/>
      <c r="C353" s="163"/>
      <c r="D353" s="2"/>
      <c r="E353" s="8">
        <v>3</v>
      </c>
      <c r="F353" s="34"/>
    </row>
    <row r="354" spans="1:6" ht="27" customHeight="1" x14ac:dyDescent="0.25">
      <c r="A354" s="161" t="s">
        <v>493</v>
      </c>
      <c r="B354" s="162"/>
      <c r="C354" s="163"/>
      <c r="D354" s="2"/>
      <c r="E354" s="8">
        <v>3</v>
      </c>
      <c r="F354" s="34"/>
    </row>
    <row r="355" spans="1:6" ht="27" customHeight="1" x14ac:dyDescent="0.25">
      <c r="A355" s="161" t="s">
        <v>494</v>
      </c>
      <c r="B355" s="162"/>
      <c r="C355" s="163"/>
      <c r="D355" s="2"/>
      <c r="E355" s="8">
        <v>3</v>
      </c>
      <c r="F355" s="34"/>
    </row>
    <row r="356" spans="1:6" ht="27" customHeight="1" x14ac:dyDescent="0.25">
      <c r="A356" s="161" t="s">
        <v>495</v>
      </c>
      <c r="B356" s="162"/>
      <c r="C356" s="163"/>
      <c r="D356" s="2"/>
      <c r="E356" s="8">
        <v>3</v>
      </c>
      <c r="F356" s="34"/>
    </row>
    <row r="357" spans="1:6" ht="27" customHeight="1" x14ac:dyDescent="0.25">
      <c r="A357" s="351" t="s">
        <v>378</v>
      </c>
      <c r="B357" s="352"/>
      <c r="C357" s="353"/>
      <c r="D357" s="39" t="s">
        <v>3</v>
      </c>
      <c r="E357" s="8"/>
      <c r="F357" s="34"/>
    </row>
    <row r="358" spans="1:6" ht="27" customHeight="1" x14ac:dyDescent="0.25">
      <c r="A358" s="161" t="s">
        <v>496</v>
      </c>
      <c r="B358" s="162"/>
      <c r="C358" s="163"/>
      <c r="D358" s="2"/>
      <c r="E358" s="8">
        <v>3</v>
      </c>
      <c r="F358" s="34"/>
    </row>
    <row r="359" spans="1:6" ht="27" customHeight="1" x14ac:dyDescent="0.25">
      <c r="A359" s="161" t="s">
        <v>497</v>
      </c>
      <c r="B359" s="162"/>
      <c r="C359" s="163"/>
      <c r="D359" s="2"/>
      <c r="E359" s="8">
        <v>3</v>
      </c>
      <c r="F359" s="34"/>
    </row>
    <row r="360" spans="1:6" ht="27" customHeight="1" x14ac:dyDescent="0.25">
      <c r="A360" s="161" t="s">
        <v>498</v>
      </c>
      <c r="B360" s="162"/>
      <c r="C360" s="163"/>
      <c r="D360" s="2"/>
      <c r="E360" s="8">
        <v>3</v>
      </c>
      <c r="F360" s="34"/>
    </row>
    <row r="361" spans="1:6" ht="27" customHeight="1" x14ac:dyDescent="0.25">
      <c r="A361" s="161" t="s">
        <v>499</v>
      </c>
      <c r="B361" s="162"/>
      <c r="C361" s="163"/>
      <c r="D361" s="2"/>
      <c r="E361" s="8">
        <v>3</v>
      </c>
      <c r="F361" s="34"/>
    </row>
    <row r="362" spans="1:6" ht="27" customHeight="1" x14ac:dyDescent="0.25">
      <c r="A362" s="161" t="s">
        <v>500</v>
      </c>
      <c r="B362" s="162"/>
      <c r="C362" s="163"/>
      <c r="D362" s="2"/>
      <c r="E362" s="8">
        <v>3</v>
      </c>
      <c r="F362" s="34"/>
    </row>
    <row r="363" spans="1:6" ht="27" customHeight="1" x14ac:dyDescent="0.25">
      <c r="A363" s="184" t="s">
        <v>437</v>
      </c>
      <c r="B363" s="185"/>
      <c r="C363" s="185"/>
      <c r="D363" s="39" t="s">
        <v>3</v>
      </c>
      <c r="E363" s="8"/>
      <c r="F363" s="34"/>
    </row>
    <row r="364" spans="1:6" ht="27" customHeight="1" x14ac:dyDescent="0.25">
      <c r="A364" s="161" t="s">
        <v>501</v>
      </c>
      <c r="B364" s="162"/>
      <c r="C364" s="163"/>
      <c r="D364" s="2"/>
      <c r="E364" s="8">
        <v>3</v>
      </c>
      <c r="F364" s="101"/>
    </row>
    <row r="365" spans="1:6" ht="27" customHeight="1" x14ac:dyDescent="0.25">
      <c r="A365" s="161" t="s">
        <v>502</v>
      </c>
      <c r="B365" s="162"/>
      <c r="C365" s="163"/>
      <c r="D365" s="2"/>
      <c r="E365" s="8">
        <v>3</v>
      </c>
      <c r="F365" s="34"/>
    </row>
    <row r="366" spans="1:6" ht="27" customHeight="1" x14ac:dyDescent="0.25">
      <c r="A366" s="161" t="s">
        <v>503</v>
      </c>
      <c r="B366" s="162"/>
      <c r="C366" s="163"/>
      <c r="D366" s="2"/>
      <c r="E366" s="8">
        <v>3</v>
      </c>
      <c r="F366" s="34"/>
    </row>
    <row r="367" spans="1:6" ht="27" customHeight="1" x14ac:dyDescent="0.25">
      <c r="A367" s="161" t="s">
        <v>504</v>
      </c>
      <c r="B367" s="162"/>
      <c r="C367" s="163"/>
      <c r="D367" s="2"/>
      <c r="E367" s="8">
        <v>3</v>
      </c>
      <c r="F367" s="34"/>
    </row>
    <row r="368" spans="1:6" ht="27" customHeight="1" x14ac:dyDescent="0.25">
      <c r="A368" s="161" t="s">
        <v>505</v>
      </c>
      <c r="B368" s="162"/>
      <c r="C368" s="163"/>
      <c r="D368" s="2"/>
      <c r="E368" s="8">
        <v>3</v>
      </c>
      <c r="F368" s="34"/>
    </row>
    <row r="369" spans="1:1010" customFormat="1" ht="27" customHeight="1" x14ac:dyDescent="0.25">
      <c r="A369" s="164" t="s">
        <v>191</v>
      </c>
      <c r="B369" s="164"/>
      <c r="C369" s="164"/>
      <c r="D369" s="44">
        <f>SUM(D349:D368)</f>
        <v>0</v>
      </c>
      <c r="E369" s="8">
        <f>SUM(E349:E368)</f>
        <v>51</v>
      </c>
      <c r="F369" s="60"/>
      <c r="G369" s="1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  <c r="HD369" s="60"/>
      <c r="HE369" s="60"/>
      <c r="HF369" s="60"/>
      <c r="HG369" s="60"/>
      <c r="HH369" s="60"/>
      <c r="HI369" s="60"/>
      <c r="HJ369" s="60"/>
      <c r="HK369" s="60"/>
      <c r="HL369" s="60"/>
      <c r="HM369" s="60"/>
      <c r="HN369" s="60"/>
      <c r="HO369" s="60"/>
      <c r="HP369" s="60"/>
      <c r="HQ369" s="60"/>
      <c r="HR369" s="60"/>
      <c r="HS369" s="60"/>
      <c r="HT369" s="60"/>
      <c r="HU369" s="60"/>
      <c r="HV369" s="60"/>
      <c r="HW369" s="60"/>
      <c r="HX369" s="60"/>
      <c r="HY369" s="60"/>
      <c r="HZ369" s="60"/>
      <c r="IA369" s="60"/>
      <c r="IB369" s="60"/>
      <c r="IC369" s="60"/>
      <c r="ID369" s="60"/>
      <c r="IE369" s="60"/>
      <c r="IF369" s="60"/>
      <c r="IG369" s="60"/>
      <c r="IH369" s="60"/>
      <c r="II369" s="60"/>
      <c r="IJ369" s="60"/>
      <c r="IK369" s="60"/>
      <c r="IL369" s="60"/>
      <c r="IM369" s="60"/>
      <c r="IN369" s="60"/>
      <c r="IO369" s="60"/>
      <c r="IP369" s="60"/>
      <c r="IQ369" s="60"/>
      <c r="IR369" s="60"/>
      <c r="IS369" s="60"/>
      <c r="IT369" s="60"/>
      <c r="IU369" s="60"/>
      <c r="IV369" s="60"/>
      <c r="IW369" s="60"/>
      <c r="IX369" s="60"/>
      <c r="IY369" s="60"/>
      <c r="IZ369" s="60"/>
      <c r="JA369" s="60"/>
      <c r="JB369" s="60"/>
      <c r="JC369" s="60"/>
      <c r="JD369" s="60"/>
      <c r="JE369" s="60"/>
      <c r="JF369" s="60"/>
      <c r="JG369" s="60"/>
      <c r="JH369" s="60"/>
      <c r="JI369" s="60"/>
      <c r="JJ369" s="60"/>
      <c r="JK369" s="60"/>
      <c r="JL369" s="60"/>
      <c r="JM369" s="60"/>
      <c r="JN369" s="60"/>
      <c r="JO369" s="60"/>
      <c r="JP369" s="60"/>
      <c r="JQ369" s="60"/>
      <c r="JR369" s="60"/>
      <c r="JS369" s="60"/>
      <c r="JT369" s="60"/>
      <c r="JU369" s="60"/>
      <c r="JV369" s="60"/>
      <c r="JW369" s="60"/>
      <c r="JX369" s="60"/>
      <c r="JY369" s="60"/>
      <c r="JZ369" s="60"/>
      <c r="KA369" s="60"/>
      <c r="KB369" s="60"/>
      <c r="KC369" s="60"/>
      <c r="KD369" s="60"/>
      <c r="KE369" s="60"/>
      <c r="KF369" s="60"/>
      <c r="KG369" s="60"/>
      <c r="KH369" s="60"/>
      <c r="KI369" s="60"/>
      <c r="KJ369" s="60"/>
      <c r="KK369" s="60"/>
      <c r="KL369" s="60"/>
      <c r="KM369" s="60"/>
      <c r="KN369" s="60"/>
      <c r="KO369" s="60"/>
      <c r="KP369" s="60"/>
      <c r="KQ369" s="60"/>
      <c r="KR369" s="60"/>
      <c r="KS369" s="60"/>
      <c r="KT369" s="60"/>
      <c r="KU369" s="60"/>
      <c r="KV369" s="60"/>
      <c r="KW369" s="60"/>
      <c r="KX369" s="60"/>
      <c r="KY369" s="60"/>
      <c r="KZ369" s="60"/>
      <c r="LA369" s="60"/>
      <c r="LB369" s="60"/>
      <c r="LC369" s="60"/>
      <c r="LD369" s="60"/>
      <c r="LE369" s="60"/>
      <c r="LF369" s="60"/>
      <c r="LG369" s="60"/>
      <c r="LH369" s="60"/>
      <c r="LI369" s="60"/>
      <c r="LJ369" s="60"/>
      <c r="LK369" s="60"/>
      <c r="LL369" s="60"/>
      <c r="LM369" s="60"/>
      <c r="LN369" s="60"/>
      <c r="LO369" s="60"/>
      <c r="LP369" s="60"/>
      <c r="LQ369" s="60"/>
      <c r="LR369" s="60"/>
      <c r="LS369" s="60"/>
      <c r="LT369" s="60"/>
      <c r="LU369" s="60"/>
      <c r="LV369" s="60"/>
      <c r="LW369" s="60"/>
      <c r="LX369" s="60"/>
      <c r="LY369" s="60"/>
      <c r="LZ369" s="60"/>
      <c r="MA369" s="60"/>
      <c r="MB369" s="60"/>
      <c r="MC369" s="60"/>
      <c r="MD369" s="60"/>
      <c r="ME369" s="60"/>
      <c r="MF369" s="60"/>
      <c r="MG369" s="60"/>
      <c r="MH369" s="60"/>
      <c r="MI369" s="60"/>
      <c r="MJ369" s="60"/>
      <c r="MK369" s="60"/>
      <c r="ML369" s="60"/>
      <c r="MM369" s="60"/>
      <c r="MN369" s="60"/>
      <c r="MO369" s="60"/>
      <c r="MP369" s="60"/>
      <c r="MQ369" s="60"/>
      <c r="MR369" s="60"/>
      <c r="MS369" s="60"/>
      <c r="MT369" s="60"/>
      <c r="MU369" s="60"/>
      <c r="MV369" s="60"/>
      <c r="MW369" s="60"/>
      <c r="MX369" s="60"/>
      <c r="MY369" s="60"/>
      <c r="MZ369" s="60"/>
      <c r="NA369" s="60"/>
      <c r="NB369" s="60"/>
      <c r="NC369" s="60"/>
      <c r="ND369" s="60"/>
      <c r="NE369" s="60"/>
      <c r="NF369" s="60"/>
      <c r="NG369" s="60"/>
      <c r="NH369" s="60"/>
      <c r="NI369" s="60"/>
      <c r="NJ369" s="60"/>
      <c r="NK369" s="60"/>
      <c r="NL369" s="60"/>
      <c r="NM369" s="60"/>
      <c r="NN369" s="60"/>
      <c r="NO369" s="60"/>
      <c r="NP369" s="60"/>
      <c r="NQ369" s="60"/>
      <c r="NR369" s="60"/>
      <c r="NS369" s="60"/>
      <c r="NT369" s="60"/>
      <c r="NU369" s="60"/>
      <c r="NV369" s="60"/>
      <c r="NW369" s="60"/>
      <c r="NX369" s="60"/>
      <c r="NY369" s="60"/>
      <c r="NZ369" s="60"/>
      <c r="OA369" s="60"/>
      <c r="OB369" s="60"/>
      <c r="OC369" s="60"/>
      <c r="OD369" s="60"/>
      <c r="OE369" s="60"/>
      <c r="OF369" s="60"/>
      <c r="OG369" s="60"/>
      <c r="OH369" s="60"/>
      <c r="OI369" s="60"/>
      <c r="OJ369" s="60"/>
      <c r="OK369" s="60"/>
      <c r="OL369" s="60"/>
      <c r="OM369" s="60"/>
      <c r="ON369" s="60"/>
      <c r="OO369" s="60"/>
      <c r="OP369" s="60"/>
      <c r="OQ369" s="60"/>
      <c r="OR369" s="60"/>
      <c r="OS369" s="60"/>
      <c r="OT369" s="60"/>
      <c r="OU369" s="60"/>
      <c r="OV369" s="60"/>
      <c r="OW369" s="60"/>
      <c r="OX369" s="60"/>
      <c r="OY369" s="60"/>
      <c r="OZ369" s="60"/>
      <c r="PA369" s="60"/>
      <c r="PB369" s="60"/>
      <c r="PC369" s="60"/>
      <c r="PD369" s="60"/>
      <c r="PE369" s="60"/>
      <c r="PF369" s="60"/>
      <c r="PG369" s="60"/>
      <c r="PH369" s="60"/>
      <c r="PI369" s="60"/>
      <c r="PJ369" s="60"/>
      <c r="PK369" s="60"/>
      <c r="PL369" s="60"/>
      <c r="PM369" s="60"/>
      <c r="PN369" s="60"/>
      <c r="PO369" s="60"/>
      <c r="PP369" s="60"/>
      <c r="PQ369" s="60"/>
      <c r="PR369" s="60"/>
      <c r="PS369" s="60"/>
      <c r="PT369" s="60"/>
      <c r="PU369" s="60"/>
      <c r="PV369" s="60"/>
      <c r="PW369" s="60"/>
      <c r="PX369" s="60"/>
      <c r="PY369" s="60"/>
      <c r="PZ369" s="60"/>
      <c r="QA369" s="60"/>
      <c r="QB369" s="60"/>
      <c r="QC369" s="60"/>
      <c r="QD369" s="60"/>
      <c r="QE369" s="60"/>
      <c r="QF369" s="60"/>
      <c r="QG369" s="60"/>
      <c r="QH369" s="60"/>
      <c r="QI369" s="60"/>
      <c r="QJ369" s="60"/>
      <c r="QK369" s="60"/>
      <c r="QL369" s="60"/>
      <c r="QM369" s="60"/>
      <c r="QN369" s="60"/>
      <c r="QO369" s="60"/>
      <c r="QP369" s="60"/>
      <c r="QQ369" s="60"/>
      <c r="QR369" s="60"/>
      <c r="QS369" s="60"/>
      <c r="QT369" s="60"/>
      <c r="QU369" s="60"/>
      <c r="QV369" s="60"/>
      <c r="QW369" s="60"/>
      <c r="QX369" s="60"/>
      <c r="QY369" s="60"/>
      <c r="QZ369" s="60"/>
      <c r="RA369" s="60"/>
      <c r="RB369" s="60"/>
      <c r="RC369" s="60"/>
      <c r="RD369" s="60"/>
      <c r="RE369" s="60"/>
      <c r="RF369" s="60"/>
      <c r="RG369" s="60"/>
      <c r="RH369" s="60"/>
      <c r="RI369" s="60"/>
      <c r="RJ369" s="60"/>
      <c r="RK369" s="60"/>
      <c r="RL369" s="60"/>
      <c r="RM369" s="60"/>
      <c r="RN369" s="60"/>
      <c r="RO369" s="60"/>
      <c r="RP369" s="60"/>
      <c r="RQ369" s="60"/>
      <c r="RR369" s="60"/>
      <c r="RS369" s="60"/>
      <c r="RT369" s="60"/>
      <c r="RU369" s="60"/>
      <c r="RV369" s="60"/>
      <c r="RW369" s="60"/>
      <c r="RX369" s="60"/>
      <c r="RY369" s="60"/>
      <c r="RZ369" s="60"/>
      <c r="SA369" s="60"/>
      <c r="SB369" s="60"/>
      <c r="SC369" s="60"/>
      <c r="SD369" s="60"/>
      <c r="SE369" s="60"/>
      <c r="SF369" s="60"/>
      <c r="SG369" s="60"/>
      <c r="SH369" s="60"/>
      <c r="SI369" s="60"/>
      <c r="SJ369" s="60"/>
      <c r="SK369" s="60"/>
      <c r="SL369" s="60"/>
      <c r="SM369" s="60"/>
      <c r="SN369" s="60"/>
      <c r="SO369" s="60"/>
      <c r="SP369" s="60"/>
      <c r="SQ369" s="60"/>
      <c r="SR369" s="60"/>
      <c r="SS369" s="60"/>
      <c r="ST369" s="60"/>
      <c r="SU369" s="60"/>
      <c r="SV369" s="60"/>
      <c r="SW369" s="60"/>
      <c r="SX369" s="60"/>
      <c r="SY369" s="60"/>
      <c r="SZ369" s="60"/>
      <c r="TA369" s="60"/>
      <c r="TB369" s="60"/>
      <c r="TC369" s="60"/>
      <c r="TD369" s="60"/>
      <c r="TE369" s="60"/>
      <c r="TF369" s="60"/>
      <c r="TG369" s="60"/>
      <c r="TH369" s="60"/>
      <c r="TI369" s="60"/>
      <c r="TJ369" s="60"/>
      <c r="TK369" s="60"/>
      <c r="TL369" s="60"/>
      <c r="TM369" s="60"/>
      <c r="TN369" s="60"/>
      <c r="TO369" s="60"/>
      <c r="TP369" s="60"/>
      <c r="TQ369" s="60"/>
      <c r="TR369" s="60"/>
      <c r="TS369" s="60"/>
      <c r="TT369" s="60"/>
      <c r="TU369" s="60"/>
      <c r="TV369" s="60"/>
      <c r="TW369" s="60"/>
      <c r="TX369" s="60"/>
      <c r="TY369" s="60"/>
      <c r="TZ369" s="60"/>
      <c r="UA369" s="60"/>
      <c r="UB369" s="60"/>
      <c r="UC369" s="60"/>
      <c r="UD369" s="60"/>
      <c r="UE369" s="60"/>
      <c r="UF369" s="60"/>
      <c r="UG369" s="60"/>
      <c r="UH369" s="60"/>
      <c r="UI369" s="60"/>
      <c r="UJ369" s="60"/>
      <c r="UK369" s="60"/>
      <c r="UL369" s="60"/>
      <c r="UM369" s="60"/>
      <c r="UN369" s="60"/>
      <c r="UO369" s="60"/>
      <c r="UP369" s="60"/>
      <c r="UQ369" s="60"/>
      <c r="UR369" s="60"/>
      <c r="US369" s="60"/>
      <c r="UT369" s="60"/>
      <c r="UU369" s="60"/>
      <c r="UV369" s="60"/>
      <c r="UW369" s="60"/>
      <c r="UX369" s="60"/>
      <c r="UY369" s="60"/>
      <c r="UZ369" s="60"/>
      <c r="VA369" s="60"/>
      <c r="VB369" s="60"/>
      <c r="VC369" s="60"/>
      <c r="VD369" s="60"/>
      <c r="VE369" s="60"/>
      <c r="VF369" s="60"/>
      <c r="VG369" s="60"/>
      <c r="VH369" s="60"/>
      <c r="VI369" s="60"/>
      <c r="VJ369" s="60"/>
      <c r="VK369" s="60"/>
      <c r="VL369" s="60"/>
      <c r="VM369" s="60"/>
      <c r="VN369" s="60"/>
      <c r="VO369" s="60"/>
      <c r="VP369" s="60"/>
      <c r="VQ369" s="60"/>
      <c r="VR369" s="60"/>
      <c r="VS369" s="60"/>
      <c r="VT369" s="60"/>
      <c r="VU369" s="60"/>
      <c r="VV369" s="60"/>
      <c r="VW369" s="60"/>
      <c r="VX369" s="60"/>
      <c r="VY369" s="60"/>
      <c r="VZ369" s="60"/>
      <c r="WA369" s="60"/>
      <c r="WB369" s="60"/>
      <c r="WC369" s="60"/>
      <c r="WD369" s="60"/>
      <c r="WE369" s="60"/>
      <c r="WF369" s="60"/>
      <c r="WG369" s="60"/>
      <c r="WH369" s="60"/>
      <c r="WI369" s="60"/>
      <c r="WJ369" s="60"/>
      <c r="WK369" s="60"/>
      <c r="WL369" s="60"/>
      <c r="WM369" s="60"/>
      <c r="WN369" s="60"/>
      <c r="WO369" s="60"/>
      <c r="WP369" s="60"/>
      <c r="WQ369" s="60"/>
      <c r="WR369" s="60"/>
      <c r="WS369" s="60"/>
      <c r="WT369" s="60"/>
      <c r="WU369" s="60"/>
      <c r="WV369" s="60"/>
      <c r="WW369" s="60"/>
      <c r="WX369" s="60"/>
      <c r="WY369" s="60"/>
      <c r="WZ369" s="60"/>
      <c r="XA369" s="60"/>
      <c r="XB369" s="60"/>
      <c r="XC369" s="60"/>
      <c r="XD369" s="60"/>
      <c r="XE369" s="60"/>
      <c r="XF369" s="60"/>
      <c r="XG369" s="60"/>
      <c r="XH369" s="60"/>
      <c r="XI369" s="60"/>
      <c r="XJ369" s="60"/>
      <c r="XK369" s="60"/>
      <c r="XL369" s="60"/>
      <c r="XM369" s="60"/>
      <c r="XN369" s="60"/>
      <c r="XO369" s="60"/>
      <c r="XP369" s="60"/>
      <c r="XQ369" s="60"/>
      <c r="XR369" s="60"/>
      <c r="XS369" s="60"/>
      <c r="XT369" s="60"/>
      <c r="XU369" s="60"/>
      <c r="XV369" s="60"/>
      <c r="XW369" s="60"/>
      <c r="XX369" s="60"/>
      <c r="XY369" s="60"/>
      <c r="XZ369" s="60"/>
      <c r="YA369" s="60"/>
      <c r="YB369" s="60"/>
      <c r="YC369" s="60"/>
      <c r="YD369" s="60"/>
      <c r="YE369" s="60"/>
      <c r="YF369" s="60"/>
      <c r="YG369" s="60"/>
      <c r="YH369" s="60"/>
      <c r="YI369" s="60"/>
      <c r="YJ369" s="60"/>
      <c r="YK369" s="60"/>
      <c r="YL369" s="60"/>
      <c r="YM369" s="60"/>
      <c r="YN369" s="60"/>
      <c r="YO369" s="60"/>
      <c r="YP369" s="60"/>
      <c r="YQ369" s="60"/>
      <c r="YR369" s="60"/>
      <c r="YS369" s="60"/>
      <c r="YT369" s="60"/>
      <c r="YU369" s="60"/>
      <c r="YV369" s="60"/>
      <c r="YW369" s="60"/>
      <c r="YX369" s="60"/>
      <c r="YY369" s="60"/>
      <c r="YZ369" s="60"/>
      <c r="ZA369" s="60"/>
      <c r="ZB369" s="60"/>
      <c r="ZC369" s="60"/>
      <c r="ZD369" s="60"/>
      <c r="ZE369" s="60"/>
      <c r="ZF369" s="60"/>
      <c r="ZG369" s="60"/>
      <c r="ZH369" s="60"/>
      <c r="ZI369" s="60"/>
      <c r="ZJ369" s="60"/>
      <c r="ZK369" s="60"/>
      <c r="ZL369" s="60"/>
      <c r="ZM369" s="60"/>
      <c r="ZN369" s="60"/>
      <c r="ZO369" s="60"/>
      <c r="ZP369" s="60"/>
      <c r="ZQ369" s="60"/>
      <c r="ZR369" s="60"/>
      <c r="ZS369" s="60"/>
      <c r="ZT369" s="60"/>
      <c r="ZU369" s="60"/>
      <c r="ZV369" s="60"/>
      <c r="ZW369" s="60"/>
      <c r="ZX369" s="60"/>
      <c r="ZY369" s="60"/>
      <c r="ZZ369" s="60"/>
      <c r="AAA369" s="60"/>
      <c r="AAB369" s="60"/>
      <c r="AAC369" s="60"/>
      <c r="AAD369" s="60"/>
      <c r="AAE369" s="60"/>
      <c r="AAF369" s="60"/>
      <c r="AAG369" s="60"/>
      <c r="AAH369" s="60"/>
      <c r="AAI369" s="60"/>
      <c r="AAJ369" s="60"/>
      <c r="AAK369" s="60"/>
      <c r="AAL369" s="60"/>
      <c r="AAM369" s="60"/>
      <c r="AAN369" s="60"/>
      <c r="AAO369" s="60"/>
      <c r="AAP369" s="60"/>
      <c r="AAQ369" s="60"/>
      <c r="AAR369" s="60"/>
      <c r="AAS369" s="60"/>
      <c r="AAT369" s="60"/>
      <c r="AAU369" s="60"/>
      <c r="AAV369" s="60"/>
      <c r="AAW369" s="60"/>
      <c r="AAX369" s="60"/>
      <c r="AAY369" s="60"/>
      <c r="AAZ369" s="60"/>
      <c r="ABA369" s="60"/>
      <c r="ABB369" s="60"/>
      <c r="ABC369" s="60"/>
      <c r="ABD369" s="60"/>
      <c r="ABE369" s="60"/>
      <c r="ABF369" s="60"/>
      <c r="ABG369" s="60"/>
      <c r="ABH369" s="60"/>
      <c r="ABI369" s="60"/>
      <c r="ABJ369" s="60"/>
      <c r="ABK369" s="60"/>
      <c r="ABL369" s="60"/>
      <c r="ABM369" s="60"/>
      <c r="ABN369" s="60"/>
      <c r="ABO369" s="60"/>
      <c r="ABP369" s="60"/>
      <c r="ABQ369" s="60"/>
      <c r="ABR369" s="60"/>
      <c r="ABS369" s="60"/>
      <c r="ABT369" s="60"/>
      <c r="ABU369" s="60"/>
      <c r="ABV369" s="60"/>
      <c r="ABW369" s="60"/>
      <c r="ABX369" s="60"/>
      <c r="ABY369" s="60"/>
      <c r="ABZ369" s="60"/>
      <c r="ACA369" s="60"/>
      <c r="ACB369" s="60"/>
      <c r="ACC369" s="60"/>
      <c r="ACD369" s="60"/>
      <c r="ACE369" s="60"/>
      <c r="ACF369" s="60"/>
      <c r="ACG369" s="60"/>
      <c r="ACH369" s="60"/>
      <c r="ACI369" s="60"/>
      <c r="ACJ369" s="60"/>
      <c r="ACK369" s="60"/>
      <c r="ACL369" s="60"/>
      <c r="ACM369" s="60"/>
      <c r="ACN369" s="60"/>
      <c r="ACO369" s="60"/>
      <c r="ACP369" s="60"/>
      <c r="ACQ369" s="60"/>
      <c r="ACR369" s="60"/>
      <c r="ACS369" s="60"/>
      <c r="ACT369" s="60"/>
      <c r="ACU369" s="60"/>
      <c r="ACV369" s="60"/>
      <c r="ACW369" s="60"/>
      <c r="ACX369" s="60"/>
      <c r="ACY369" s="60"/>
      <c r="ACZ369" s="60"/>
      <c r="ADA369" s="60"/>
      <c r="ADB369" s="60"/>
      <c r="ADC369" s="60"/>
      <c r="ADD369" s="60"/>
      <c r="ADE369" s="60"/>
      <c r="ADF369" s="60"/>
      <c r="ADG369" s="60"/>
      <c r="ADH369" s="60"/>
      <c r="ADI369" s="60"/>
      <c r="ADJ369" s="60"/>
      <c r="ADK369" s="60"/>
      <c r="ADL369" s="60"/>
      <c r="ADM369" s="60"/>
      <c r="ADN369" s="60"/>
      <c r="ADO369" s="60"/>
      <c r="ADP369" s="60"/>
      <c r="ADQ369" s="60"/>
      <c r="ADR369" s="60"/>
      <c r="ADS369" s="60"/>
      <c r="ADT369" s="60"/>
      <c r="ADU369" s="60"/>
      <c r="ADV369" s="60"/>
      <c r="ADW369" s="60"/>
      <c r="ADX369" s="60"/>
      <c r="ADY369" s="60"/>
      <c r="ADZ369" s="60"/>
      <c r="AEA369" s="60"/>
      <c r="AEB369" s="60"/>
      <c r="AEC369" s="60"/>
      <c r="AED369" s="60"/>
      <c r="AEE369" s="60"/>
      <c r="AEF369" s="60"/>
      <c r="AEG369" s="60"/>
      <c r="AEH369" s="60"/>
      <c r="AEI369" s="60"/>
      <c r="AEJ369" s="60"/>
      <c r="AEK369" s="60"/>
      <c r="AEL369" s="60"/>
      <c r="AEM369" s="60"/>
      <c r="AEN369" s="60"/>
      <c r="AEO369" s="60"/>
      <c r="AEP369" s="60"/>
      <c r="AEQ369" s="60"/>
      <c r="AER369" s="60"/>
      <c r="AES369" s="60"/>
      <c r="AET369" s="60"/>
      <c r="AEU369" s="60"/>
      <c r="AEV369" s="60"/>
      <c r="AEW369" s="60"/>
      <c r="AEX369" s="60"/>
      <c r="AEY369" s="60"/>
      <c r="AEZ369" s="60"/>
      <c r="AFA369" s="60"/>
      <c r="AFB369" s="60"/>
      <c r="AFC369" s="60"/>
      <c r="AFD369" s="60"/>
      <c r="AFE369" s="60"/>
      <c r="AFF369" s="60"/>
      <c r="AFG369" s="60"/>
      <c r="AFH369" s="60"/>
      <c r="AFI369" s="60"/>
      <c r="AFJ369" s="60"/>
      <c r="AFK369" s="60"/>
      <c r="AFL369" s="60"/>
      <c r="AFM369" s="60"/>
      <c r="AFN369" s="60"/>
      <c r="AFO369" s="60"/>
      <c r="AFP369" s="60"/>
      <c r="AFQ369" s="60"/>
      <c r="AFR369" s="60"/>
      <c r="AFS369" s="60"/>
      <c r="AFT369" s="60"/>
      <c r="AFU369" s="60"/>
      <c r="AFV369" s="60"/>
      <c r="AFW369" s="60"/>
      <c r="AFX369" s="60"/>
      <c r="AFY369" s="60"/>
      <c r="AFZ369" s="60"/>
      <c r="AGA369" s="60"/>
      <c r="AGB369" s="60"/>
      <c r="AGC369" s="60"/>
      <c r="AGD369" s="60"/>
      <c r="AGE369" s="60"/>
      <c r="AGF369" s="60"/>
      <c r="AGG369" s="60"/>
      <c r="AGH369" s="60"/>
      <c r="AGI369" s="60"/>
      <c r="AGJ369" s="60"/>
      <c r="AGK369" s="60"/>
      <c r="AGL369" s="60"/>
      <c r="AGM369" s="60"/>
      <c r="AGN369" s="60"/>
      <c r="AGO369" s="60"/>
      <c r="AGP369" s="60"/>
      <c r="AGQ369" s="60"/>
      <c r="AGR369" s="60"/>
      <c r="AGS369" s="60"/>
      <c r="AGT369" s="60"/>
      <c r="AGU369" s="60"/>
      <c r="AGV369" s="60"/>
      <c r="AGW369" s="60"/>
      <c r="AGX369" s="60"/>
      <c r="AGY369" s="60"/>
      <c r="AGZ369" s="60"/>
      <c r="AHA369" s="60"/>
      <c r="AHB369" s="60"/>
      <c r="AHC369" s="60"/>
      <c r="AHD369" s="60"/>
      <c r="AHE369" s="60"/>
      <c r="AHF369" s="60"/>
      <c r="AHG369" s="60"/>
      <c r="AHH369" s="60"/>
      <c r="AHI369" s="60"/>
      <c r="AHJ369" s="60"/>
      <c r="AHK369" s="60"/>
      <c r="AHL369" s="60"/>
      <c r="AHM369" s="60"/>
      <c r="AHN369" s="60"/>
      <c r="AHO369" s="60"/>
      <c r="AHP369" s="60"/>
      <c r="AHQ369" s="60"/>
      <c r="AHR369" s="60"/>
      <c r="AHS369" s="60"/>
      <c r="AHT369" s="60"/>
      <c r="AHU369" s="60"/>
      <c r="AHV369" s="60"/>
      <c r="AHW369" s="60"/>
      <c r="AHX369" s="60"/>
      <c r="AHY369" s="60"/>
      <c r="AHZ369" s="60"/>
      <c r="AIA369" s="60"/>
      <c r="AIB369" s="60"/>
      <c r="AIC369" s="60"/>
      <c r="AID369" s="60"/>
      <c r="AIE369" s="60"/>
      <c r="AIF369" s="60"/>
      <c r="AIG369" s="60"/>
      <c r="AIH369" s="60"/>
      <c r="AII369" s="60"/>
      <c r="AIJ369" s="60"/>
      <c r="AIK369" s="60"/>
      <c r="AIL369" s="60"/>
      <c r="AIM369" s="60"/>
      <c r="AIN369" s="60"/>
      <c r="AIO369" s="60"/>
      <c r="AIP369" s="60"/>
      <c r="AIQ369" s="60"/>
      <c r="AIR369" s="60"/>
      <c r="AIS369" s="60"/>
      <c r="AIT369" s="60"/>
      <c r="AIU369" s="60"/>
      <c r="AIV369" s="60"/>
      <c r="AIW369" s="60"/>
      <c r="AIX369" s="60"/>
      <c r="AIY369" s="60"/>
      <c r="AIZ369" s="60"/>
      <c r="AJA369" s="60"/>
      <c r="AJB369" s="60"/>
      <c r="AJC369" s="60"/>
      <c r="AJD369" s="60"/>
      <c r="AJE369" s="60"/>
      <c r="AJF369" s="60"/>
      <c r="AJG369" s="60"/>
      <c r="AJH369" s="60"/>
      <c r="AJI369" s="60"/>
      <c r="AJJ369" s="60"/>
      <c r="AJK369" s="60"/>
      <c r="AJL369" s="60"/>
      <c r="AJM369" s="60"/>
      <c r="AJN369" s="60"/>
      <c r="AJO369" s="60"/>
      <c r="AJP369" s="60"/>
      <c r="AJQ369" s="60"/>
      <c r="AJR369" s="60"/>
      <c r="AJS369" s="60"/>
      <c r="AJT369" s="60"/>
      <c r="AJU369" s="60"/>
      <c r="AJV369" s="60"/>
      <c r="AJW369" s="60"/>
      <c r="AJX369" s="60"/>
      <c r="AJY369" s="60"/>
      <c r="AJZ369" s="60"/>
      <c r="AKA369" s="60"/>
      <c r="AKB369" s="60"/>
      <c r="AKC369" s="60"/>
      <c r="AKD369" s="60"/>
      <c r="AKE369" s="60"/>
      <c r="AKF369" s="60"/>
      <c r="AKG369" s="60"/>
      <c r="AKH369" s="60"/>
      <c r="AKI369" s="60"/>
      <c r="AKJ369" s="60"/>
      <c r="AKK369" s="60"/>
      <c r="AKL369" s="60"/>
      <c r="AKM369" s="60"/>
      <c r="AKN369" s="60"/>
      <c r="AKO369" s="60"/>
      <c r="AKP369" s="60"/>
      <c r="AKQ369" s="60"/>
      <c r="AKR369" s="60"/>
      <c r="AKS369" s="60"/>
      <c r="AKT369" s="60"/>
      <c r="AKU369" s="60"/>
      <c r="AKV369" s="60"/>
      <c r="AKW369" s="60"/>
      <c r="AKX369" s="60"/>
      <c r="AKY369" s="60"/>
      <c r="AKZ369" s="60"/>
      <c r="ALA369" s="60"/>
      <c r="ALB369" s="60"/>
      <c r="ALC369" s="60"/>
      <c r="ALD369" s="60"/>
      <c r="ALE369" s="60"/>
      <c r="ALF369" s="60"/>
      <c r="ALG369" s="60"/>
      <c r="ALH369" s="60"/>
      <c r="ALI369" s="60"/>
      <c r="ALJ369" s="60"/>
      <c r="ALK369" s="60"/>
      <c r="ALL369" s="60"/>
      <c r="ALM369" s="60"/>
      <c r="ALN369" s="60"/>
      <c r="ALO369" s="60"/>
      <c r="ALP369" s="60"/>
      <c r="ALQ369" s="60"/>
      <c r="ALR369" s="60"/>
      <c r="ALS369" s="60"/>
      <c r="ALT369" s="60"/>
      <c r="ALU369" s="60"/>
      <c r="ALV369" s="60"/>
    </row>
    <row r="370" spans="1:1010" customFormat="1" ht="27" customHeight="1" thickBot="1" x14ac:dyDescent="0.3">
      <c r="A370" s="61" t="s">
        <v>106</v>
      </c>
      <c r="B370" s="237" t="s">
        <v>131</v>
      </c>
      <c r="C370" s="237"/>
      <c r="D370" s="237"/>
      <c r="E370" s="8"/>
      <c r="F370" s="60"/>
      <c r="G370" s="1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  <c r="HD370" s="60"/>
      <c r="HE370" s="60"/>
      <c r="HF370" s="60"/>
      <c r="HG370" s="60"/>
      <c r="HH370" s="60"/>
      <c r="HI370" s="60"/>
      <c r="HJ370" s="60"/>
      <c r="HK370" s="60"/>
      <c r="HL370" s="60"/>
      <c r="HM370" s="60"/>
      <c r="HN370" s="60"/>
      <c r="HO370" s="60"/>
      <c r="HP370" s="60"/>
      <c r="HQ370" s="60"/>
      <c r="HR370" s="60"/>
      <c r="HS370" s="60"/>
      <c r="HT370" s="60"/>
      <c r="HU370" s="60"/>
      <c r="HV370" s="60"/>
      <c r="HW370" s="60"/>
      <c r="HX370" s="60"/>
      <c r="HY370" s="60"/>
      <c r="HZ370" s="60"/>
      <c r="IA370" s="60"/>
      <c r="IB370" s="60"/>
      <c r="IC370" s="60"/>
      <c r="ID370" s="60"/>
      <c r="IE370" s="60"/>
      <c r="IF370" s="60"/>
      <c r="IG370" s="60"/>
      <c r="IH370" s="60"/>
      <c r="II370" s="60"/>
      <c r="IJ370" s="60"/>
      <c r="IK370" s="60"/>
      <c r="IL370" s="60"/>
      <c r="IM370" s="60"/>
      <c r="IN370" s="60"/>
      <c r="IO370" s="60"/>
      <c r="IP370" s="60"/>
      <c r="IQ370" s="60"/>
      <c r="IR370" s="60"/>
      <c r="IS370" s="60"/>
      <c r="IT370" s="60"/>
      <c r="IU370" s="60"/>
      <c r="IV370" s="60"/>
      <c r="IW370" s="60"/>
      <c r="IX370" s="60"/>
      <c r="IY370" s="60"/>
      <c r="IZ370" s="60"/>
      <c r="JA370" s="60"/>
      <c r="JB370" s="60"/>
      <c r="JC370" s="60"/>
      <c r="JD370" s="60"/>
      <c r="JE370" s="60"/>
      <c r="JF370" s="60"/>
      <c r="JG370" s="60"/>
      <c r="JH370" s="60"/>
      <c r="JI370" s="60"/>
      <c r="JJ370" s="60"/>
      <c r="JK370" s="60"/>
      <c r="JL370" s="60"/>
      <c r="JM370" s="60"/>
      <c r="JN370" s="60"/>
      <c r="JO370" s="60"/>
      <c r="JP370" s="60"/>
      <c r="JQ370" s="60"/>
      <c r="JR370" s="60"/>
      <c r="JS370" s="60"/>
      <c r="JT370" s="60"/>
      <c r="JU370" s="60"/>
      <c r="JV370" s="60"/>
      <c r="JW370" s="60"/>
      <c r="JX370" s="60"/>
      <c r="JY370" s="60"/>
      <c r="JZ370" s="60"/>
      <c r="KA370" s="60"/>
      <c r="KB370" s="60"/>
      <c r="KC370" s="60"/>
      <c r="KD370" s="60"/>
      <c r="KE370" s="60"/>
      <c r="KF370" s="60"/>
      <c r="KG370" s="60"/>
      <c r="KH370" s="60"/>
      <c r="KI370" s="60"/>
      <c r="KJ370" s="60"/>
      <c r="KK370" s="60"/>
      <c r="KL370" s="60"/>
      <c r="KM370" s="60"/>
      <c r="KN370" s="60"/>
      <c r="KO370" s="60"/>
      <c r="KP370" s="60"/>
      <c r="KQ370" s="60"/>
      <c r="KR370" s="60"/>
      <c r="KS370" s="60"/>
      <c r="KT370" s="60"/>
      <c r="KU370" s="60"/>
      <c r="KV370" s="60"/>
      <c r="KW370" s="60"/>
      <c r="KX370" s="60"/>
      <c r="KY370" s="60"/>
      <c r="KZ370" s="60"/>
      <c r="LA370" s="60"/>
      <c r="LB370" s="60"/>
      <c r="LC370" s="60"/>
      <c r="LD370" s="60"/>
      <c r="LE370" s="60"/>
      <c r="LF370" s="60"/>
      <c r="LG370" s="60"/>
      <c r="LH370" s="60"/>
      <c r="LI370" s="60"/>
      <c r="LJ370" s="60"/>
      <c r="LK370" s="60"/>
      <c r="LL370" s="60"/>
      <c r="LM370" s="60"/>
      <c r="LN370" s="60"/>
      <c r="LO370" s="60"/>
      <c r="LP370" s="60"/>
      <c r="LQ370" s="60"/>
      <c r="LR370" s="60"/>
      <c r="LS370" s="60"/>
      <c r="LT370" s="60"/>
      <c r="LU370" s="60"/>
      <c r="LV370" s="60"/>
      <c r="LW370" s="60"/>
      <c r="LX370" s="60"/>
      <c r="LY370" s="60"/>
      <c r="LZ370" s="60"/>
      <c r="MA370" s="60"/>
      <c r="MB370" s="60"/>
      <c r="MC370" s="60"/>
      <c r="MD370" s="60"/>
      <c r="ME370" s="60"/>
      <c r="MF370" s="60"/>
      <c r="MG370" s="60"/>
      <c r="MH370" s="60"/>
      <c r="MI370" s="60"/>
      <c r="MJ370" s="60"/>
      <c r="MK370" s="60"/>
      <c r="ML370" s="60"/>
      <c r="MM370" s="60"/>
      <c r="MN370" s="60"/>
      <c r="MO370" s="60"/>
      <c r="MP370" s="60"/>
      <c r="MQ370" s="60"/>
      <c r="MR370" s="60"/>
      <c r="MS370" s="60"/>
      <c r="MT370" s="60"/>
      <c r="MU370" s="60"/>
      <c r="MV370" s="60"/>
      <c r="MW370" s="60"/>
      <c r="MX370" s="60"/>
      <c r="MY370" s="60"/>
      <c r="MZ370" s="60"/>
      <c r="NA370" s="60"/>
      <c r="NB370" s="60"/>
      <c r="NC370" s="60"/>
      <c r="ND370" s="60"/>
      <c r="NE370" s="60"/>
      <c r="NF370" s="60"/>
      <c r="NG370" s="60"/>
      <c r="NH370" s="60"/>
      <c r="NI370" s="60"/>
      <c r="NJ370" s="60"/>
      <c r="NK370" s="60"/>
      <c r="NL370" s="60"/>
      <c r="NM370" s="60"/>
      <c r="NN370" s="60"/>
      <c r="NO370" s="60"/>
      <c r="NP370" s="60"/>
      <c r="NQ370" s="60"/>
      <c r="NR370" s="60"/>
      <c r="NS370" s="60"/>
      <c r="NT370" s="60"/>
      <c r="NU370" s="60"/>
      <c r="NV370" s="60"/>
      <c r="NW370" s="60"/>
      <c r="NX370" s="60"/>
      <c r="NY370" s="60"/>
      <c r="NZ370" s="60"/>
      <c r="OA370" s="60"/>
      <c r="OB370" s="60"/>
      <c r="OC370" s="60"/>
      <c r="OD370" s="60"/>
      <c r="OE370" s="60"/>
      <c r="OF370" s="60"/>
      <c r="OG370" s="60"/>
      <c r="OH370" s="60"/>
      <c r="OI370" s="60"/>
      <c r="OJ370" s="60"/>
      <c r="OK370" s="60"/>
      <c r="OL370" s="60"/>
      <c r="OM370" s="60"/>
      <c r="ON370" s="60"/>
      <c r="OO370" s="60"/>
      <c r="OP370" s="60"/>
      <c r="OQ370" s="60"/>
      <c r="OR370" s="60"/>
      <c r="OS370" s="60"/>
      <c r="OT370" s="60"/>
      <c r="OU370" s="60"/>
      <c r="OV370" s="60"/>
      <c r="OW370" s="60"/>
      <c r="OX370" s="60"/>
      <c r="OY370" s="60"/>
      <c r="OZ370" s="60"/>
      <c r="PA370" s="60"/>
      <c r="PB370" s="60"/>
      <c r="PC370" s="60"/>
      <c r="PD370" s="60"/>
      <c r="PE370" s="60"/>
      <c r="PF370" s="60"/>
      <c r="PG370" s="60"/>
      <c r="PH370" s="60"/>
      <c r="PI370" s="60"/>
      <c r="PJ370" s="60"/>
      <c r="PK370" s="60"/>
      <c r="PL370" s="60"/>
      <c r="PM370" s="60"/>
      <c r="PN370" s="60"/>
      <c r="PO370" s="60"/>
      <c r="PP370" s="60"/>
      <c r="PQ370" s="60"/>
      <c r="PR370" s="60"/>
      <c r="PS370" s="60"/>
      <c r="PT370" s="60"/>
      <c r="PU370" s="60"/>
      <c r="PV370" s="60"/>
      <c r="PW370" s="60"/>
      <c r="PX370" s="60"/>
      <c r="PY370" s="60"/>
      <c r="PZ370" s="60"/>
      <c r="QA370" s="60"/>
      <c r="QB370" s="60"/>
      <c r="QC370" s="60"/>
      <c r="QD370" s="60"/>
      <c r="QE370" s="60"/>
      <c r="QF370" s="60"/>
      <c r="QG370" s="60"/>
      <c r="QH370" s="60"/>
      <c r="QI370" s="60"/>
      <c r="QJ370" s="60"/>
      <c r="QK370" s="60"/>
      <c r="QL370" s="60"/>
      <c r="QM370" s="60"/>
      <c r="QN370" s="60"/>
      <c r="QO370" s="60"/>
      <c r="QP370" s="60"/>
      <c r="QQ370" s="60"/>
      <c r="QR370" s="60"/>
      <c r="QS370" s="60"/>
      <c r="QT370" s="60"/>
      <c r="QU370" s="60"/>
      <c r="QV370" s="60"/>
      <c r="QW370" s="60"/>
      <c r="QX370" s="60"/>
      <c r="QY370" s="60"/>
      <c r="QZ370" s="60"/>
      <c r="RA370" s="60"/>
      <c r="RB370" s="60"/>
      <c r="RC370" s="60"/>
      <c r="RD370" s="60"/>
      <c r="RE370" s="60"/>
      <c r="RF370" s="60"/>
      <c r="RG370" s="60"/>
      <c r="RH370" s="60"/>
      <c r="RI370" s="60"/>
      <c r="RJ370" s="60"/>
      <c r="RK370" s="60"/>
      <c r="RL370" s="60"/>
      <c r="RM370" s="60"/>
      <c r="RN370" s="60"/>
      <c r="RO370" s="60"/>
      <c r="RP370" s="60"/>
      <c r="RQ370" s="60"/>
      <c r="RR370" s="60"/>
      <c r="RS370" s="60"/>
      <c r="RT370" s="60"/>
      <c r="RU370" s="60"/>
      <c r="RV370" s="60"/>
      <c r="RW370" s="60"/>
      <c r="RX370" s="60"/>
      <c r="RY370" s="60"/>
      <c r="RZ370" s="60"/>
      <c r="SA370" s="60"/>
      <c r="SB370" s="60"/>
      <c r="SC370" s="60"/>
      <c r="SD370" s="60"/>
      <c r="SE370" s="60"/>
      <c r="SF370" s="60"/>
      <c r="SG370" s="60"/>
      <c r="SH370" s="60"/>
      <c r="SI370" s="60"/>
      <c r="SJ370" s="60"/>
      <c r="SK370" s="60"/>
      <c r="SL370" s="60"/>
      <c r="SM370" s="60"/>
      <c r="SN370" s="60"/>
      <c r="SO370" s="60"/>
      <c r="SP370" s="60"/>
      <c r="SQ370" s="60"/>
      <c r="SR370" s="60"/>
      <c r="SS370" s="60"/>
      <c r="ST370" s="60"/>
      <c r="SU370" s="60"/>
      <c r="SV370" s="60"/>
      <c r="SW370" s="60"/>
      <c r="SX370" s="60"/>
      <c r="SY370" s="60"/>
      <c r="SZ370" s="60"/>
      <c r="TA370" s="60"/>
      <c r="TB370" s="60"/>
      <c r="TC370" s="60"/>
      <c r="TD370" s="60"/>
      <c r="TE370" s="60"/>
      <c r="TF370" s="60"/>
      <c r="TG370" s="60"/>
      <c r="TH370" s="60"/>
      <c r="TI370" s="60"/>
      <c r="TJ370" s="60"/>
      <c r="TK370" s="60"/>
      <c r="TL370" s="60"/>
      <c r="TM370" s="60"/>
      <c r="TN370" s="60"/>
      <c r="TO370" s="60"/>
      <c r="TP370" s="60"/>
      <c r="TQ370" s="60"/>
      <c r="TR370" s="60"/>
      <c r="TS370" s="60"/>
      <c r="TT370" s="60"/>
      <c r="TU370" s="60"/>
      <c r="TV370" s="60"/>
      <c r="TW370" s="60"/>
      <c r="TX370" s="60"/>
      <c r="TY370" s="60"/>
      <c r="TZ370" s="60"/>
      <c r="UA370" s="60"/>
      <c r="UB370" s="60"/>
      <c r="UC370" s="60"/>
      <c r="UD370" s="60"/>
      <c r="UE370" s="60"/>
      <c r="UF370" s="60"/>
      <c r="UG370" s="60"/>
      <c r="UH370" s="60"/>
      <c r="UI370" s="60"/>
      <c r="UJ370" s="60"/>
      <c r="UK370" s="60"/>
      <c r="UL370" s="60"/>
      <c r="UM370" s="60"/>
      <c r="UN370" s="60"/>
      <c r="UO370" s="60"/>
      <c r="UP370" s="60"/>
      <c r="UQ370" s="60"/>
      <c r="UR370" s="60"/>
      <c r="US370" s="60"/>
      <c r="UT370" s="60"/>
      <c r="UU370" s="60"/>
      <c r="UV370" s="60"/>
      <c r="UW370" s="60"/>
      <c r="UX370" s="60"/>
      <c r="UY370" s="60"/>
      <c r="UZ370" s="60"/>
      <c r="VA370" s="60"/>
      <c r="VB370" s="60"/>
      <c r="VC370" s="60"/>
      <c r="VD370" s="60"/>
      <c r="VE370" s="60"/>
      <c r="VF370" s="60"/>
      <c r="VG370" s="60"/>
      <c r="VH370" s="60"/>
      <c r="VI370" s="60"/>
      <c r="VJ370" s="60"/>
      <c r="VK370" s="60"/>
      <c r="VL370" s="60"/>
      <c r="VM370" s="60"/>
      <c r="VN370" s="60"/>
      <c r="VO370" s="60"/>
      <c r="VP370" s="60"/>
      <c r="VQ370" s="60"/>
      <c r="VR370" s="60"/>
      <c r="VS370" s="60"/>
      <c r="VT370" s="60"/>
      <c r="VU370" s="60"/>
      <c r="VV370" s="60"/>
      <c r="VW370" s="60"/>
      <c r="VX370" s="60"/>
      <c r="VY370" s="60"/>
      <c r="VZ370" s="60"/>
      <c r="WA370" s="60"/>
      <c r="WB370" s="60"/>
      <c r="WC370" s="60"/>
      <c r="WD370" s="60"/>
      <c r="WE370" s="60"/>
      <c r="WF370" s="60"/>
      <c r="WG370" s="60"/>
      <c r="WH370" s="60"/>
      <c r="WI370" s="60"/>
      <c r="WJ370" s="60"/>
      <c r="WK370" s="60"/>
      <c r="WL370" s="60"/>
      <c r="WM370" s="60"/>
      <c r="WN370" s="60"/>
      <c r="WO370" s="60"/>
      <c r="WP370" s="60"/>
      <c r="WQ370" s="60"/>
      <c r="WR370" s="60"/>
      <c r="WS370" s="60"/>
      <c r="WT370" s="60"/>
      <c r="WU370" s="60"/>
      <c r="WV370" s="60"/>
      <c r="WW370" s="60"/>
      <c r="WX370" s="60"/>
      <c r="WY370" s="60"/>
      <c r="WZ370" s="60"/>
      <c r="XA370" s="60"/>
      <c r="XB370" s="60"/>
      <c r="XC370" s="60"/>
      <c r="XD370" s="60"/>
      <c r="XE370" s="60"/>
      <c r="XF370" s="60"/>
      <c r="XG370" s="60"/>
      <c r="XH370" s="60"/>
      <c r="XI370" s="60"/>
      <c r="XJ370" s="60"/>
      <c r="XK370" s="60"/>
      <c r="XL370" s="60"/>
      <c r="XM370" s="60"/>
      <c r="XN370" s="60"/>
      <c r="XO370" s="60"/>
      <c r="XP370" s="60"/>
      <c r="XQ370" s="60"/>
      <c r="XR370" s="60"/>
      <c r="XS370" s="60"/>
      <c r="XT370" s="60"/>
      <c r="XU370" s="60"/>
      <c r="XV370" s="60"/>
      <c r="XW370" s="60"/>
      <c r="XX370" s="60"/>
      <c r="XY370" s="60"/>
      <c r="XZ370" s="60"/>
      <c r="YA370" s="60"/>
      <c r="YB370" s="60"/>
      <c r="YC370" s="60"/>
      <c r="YD370" s="60"/>
      <c r="YE370" s="60"/>
      <c r="YF370" s="60"/>
      <c r="YG370" s="60"/>
      <c r="YH370" s="60"/>
      <c r="YI370" s="60"/>
      <c r="YJ370" s="60"/>
      <c r="YK370" s="60"/>
      <c r="YL370" s="60"/>
      <c r="YM370" s="60"/>
      <c r="YN370" s="60"/>
      <c r="YO370" s="60"/>
      <c r="YP370" s="60"/>
      <c r="YQ370" s="60"/>
      <c r="YR370" s="60"/>
      <c r="YS370" s="60"/>
      <c r="YT370" s="60"/>
      <c r="YU370" s="60"/>
      <c r="YV370" s="60"/>
      <c r="YW370" s="60"/>
      <c r="YX370" s="60"/>
      <c r="YY370" s="60"/>
      <c r="YZ370" s="60"/>
      <c r="ZA370" s="60"/>
      <c r="ZB370" s="60"/>
      <c r="ZC370" s="60"/>
      <c r="ZD370" s="60"/>
      <c r="ZE370" s="60"/>
      <c r="ZF370" s="60"/>
      <c r="ZG370" s="60"/>
      <c r="ZH370" s="60"/>
      <c r="ZI370" s="60"/>
      <c r="ZJ370" s="60"/>
      <c r="ZK370" s="60"/>
      <c r="ZL370" s="60"/>
      <c r="ZM370" s="60"/>
      <c r="ZN370" s="60"/>
      <c r="ZO370" s="60"/>
      <c r="ZP370" s="60"/>
      <c r="ZQ370" s="60"/>
      <c r="ZR370" s="60"/>
      <c r="ZS370" s="60"/>
      <c r="ZT370" s="60"/>
      <c r="ZU370" s="60"/>
      <c r="ZV370" s="60"/>
      <c r="ZW370" s="60"/>
      <c r="ZX370" s="60"/>
      <c r="ZY370" s="60"/>
      <c r="ZZ370" s="60"/>
      <c r="AAA370" s="60"/>
      <c r="AAB370" s="60"/>
      <c r="AAC370" s="60"/>
      <c r="AAD370" s="60"/>
      <c r="AAE370" s="60"/>
      <c r="AAF370" s="60"/>
      <c r="AAG370" s="60"/>
      <c r="AAH370" s="60"/>
      <c r="AAI370" s="60"/>
      <c r="AAJ370" s="60"/>
      <c r="AAK370" s="60"/>
      <c r="AAL370" s="60"/>
      <c r="AAM370" s="60"/>
      <c r="AAN370" s="60"/>
      <c r="AAO370" s="60"/>
      <c r="AAP370" s="60"/>
      <c r="AAQ370" s="60"/>
      <c r="AAR370" s="60"/>
      <c r="AAS370" s="60"/>
      <c r="AAT370" s="60"/>
      <c r="AAU370" s="60"/>
      <c r="AAV370" s="60"/>
      <c r="AAW370" s="60"/>
      <c r="AAX370" s="60"/>
      <c r="AAY370" s="60"/>
      <c r="AAZ370" s="60"/>
      <c r="ABA370" s="60"/>
      <c r="ABB370" s="60"/>
      <c r="ABC370" s="60"/>
      <c r="ABD370" s="60"/>
      <c r="ABE370" s="60"/>
      <c r="ABF370" s="60"/>
      <c r="ABG370" s="60"/>
      <c r="ABH370" s="60"/>
      <c r="ABI370" s="60"/>
      <c r="ABJ370" s="60"/>
      <c r="ABK370" s="60"/>
      <c r="ABL370" s="60"/>
      <c r="ABM370" s="60"/>
      <c r="ABN370" s="60"/>
      <c r="ABO370" s="60"/>
      <c r="ABP370" s="60"/>
      <c r="ABQ370" s="60"/>
      <c r="ABR370" s="60"/>
      <c r="ABS370" s="60"/>
      <c r="ABT370" s="60"/>
      <c r="ABU370" s="60"/>
      <c r="ABV370" s="60"/>
      <c r="ABW370" s="60"/>
      <c r="ABX370" s="60"/>
      <c r="ABY370" s="60"/>
      <c r="ABZ370" s="60"/>
      <c r="ACA370" s="60"/>
      <c r="ACB370" s="60"/>
      <c r="ACC370" s="60"/>
      <c r="ACD370" s="60"/>
      <c r="ACE370" s="60"/>
      <c r="ACF370" s="60"/>
      <c r="ACG370" s="60"/>
      <c r="ACH370" s="60"/>
      <c r="ACI370" s="60"/>
      <c r="ACJ370" s="60"/>
      <c r="ACK370" s="60"/>
      <c r="ACL370" s="60"/>
      <c r="ACM370" s="60"/>
      <c r="ACN370" s="60"/>
      <c r="ACO370" s="60"/>
      <c r="ACP370" s="60"/>
      <c r="ACQ370" s="60"/>
      <c r="ACR370" s="60"/>
      <c r="ACS370" s="60"/>
      <c r="ACT370" s="60"/>
      <c r="ACU370" s="60"/>
      <c r="ACV370" s="60"/>
      <c r="ACW370" s="60"/>
      <c r="ACX370" s="60"/>
      <c r="ACY370" s="60"/>
      <c r="ACZ370" s="60"/>
      <c r="ADA370" s="60"/>
      <c r="ADB370" s="60"/>
      <c r="ADC370" s="60"/>
      <c r="ADD370" s="60"/>
      <c r="ADE370" s="60"/>
      <c r="ADF370" s="60"/>
      <c r="ADG370" s="60"/>
      <c r="ADH370" s="60"/>
      <c r="ADI370" s="60"/>
      <c r="ADJ370" s="60"/>
      <c r="ADK370" s="60"/>
      <c r="ADL370" s="60"/>
      <c r="ADM370" s="60"/>
      <c r="ADN370" s="60"/>
      <c r="ADO370" s="60"/>
      <c r="ADP370" s="60"/>
      <c r="ADQ370" s="60"/>
      <c r="ADR370" s="60"/>
      <c r="ADS370" s="60"/>
      <c r="ADT370" s="60"/>
      <c r="ADU370" s="60"/>
      <c r="ADV370" s="60"/>
      <c r="ADW370" s="60"/>
      <c r="ADX370" s="60"/>
      <c r="ADY370" s="60"/>
      <c r="ADZ370" s="60"/>
      <c r="AEA370" s="60"/>
      <c r="AEB370" s="60"/>
      <c r="AEC370" s="60"/>
      <c r="AED370" s="60"/>
      <c r="AEE370" s="60"/>
      <c r="AEF370" s="60"/>
      <c r="AEG370" s="60"/>
      <c r="AEH370" s="60"/>
      <c r="AEI370" s="60"/>
      <c r="AEJ370" s="60"/>
      <c r="AEK370" s="60"/>
      <c r="AEL370" s="60"/>
      <c r="AEM370" s="60"/>
      <c r="AEN370" s="60"/>
      <c r="AEO370" s="60"/>
      <c r="AEP370" s="60"/>
      <c r="AEQ370" s="60"/>
      <c r="AER370" s="60"/>
      <c r="AES370" s="60"/>
      <c r="AET370" s="60"/>
      <c r="AEU370" s="60"/>
      <c r="AEV370" s="60"/>
      <c r="AEW370" s="60"/>
      <c r="AEX370" s="60"/>
      <c r="AEY370" s="60"/>
      <c r="AEZ370" s="60"/>
      <c r="AFA370" s="60"/>
      <c r="AFB370" s="60"/>
      <c r="AFC370" s="60"/>
      <c r="AFD370" s="60"/>
      <c r="AFE370" s="60"/>
      <c r="AFF370" s="60"/>
      <c r="AFG370" s="60"/>
      <c r="AFH370" s="60"/>
      <c r="AFI370" s="60"/>
      <c r="AFJ370" s="60"/>
      <c r="AFK370" s="60"/>
      <c r="AFL370" s="60"/>
      <c r="AFM370" s="60"/>
      <c r="AFN370" s="60"/>
      <c r="AFO370" s="60"/>
      <c r="AFP370" s="60"/>
      <c r="AFQ370" s="60"/>
      <c r="AFR370" s="60"/>
      <c r="AFS370" s="60"/>
      <c r="AFT370" s="60"/>
      <c r="AFU370" s="60"/>
      <c r="AFV370" s="60"/>
      <c r="AFW370" s="60"/>
      <c r="AFX370" s="60"/>
      <c r="AFY370" s="60"/>
      <c r="AFZ370" s="60"/>
      <c r="AGA370" s="60"/>
      <c r="AGB370" s="60"/>
      <c r="AGC370" s="60"/>
      <c r="AGD370" s="60"/>
      <c r="AGE370" s="60"/>
      <c r="AGF370" s="60"/>
      <c r="AGG370" s="60"/>
      <c r="AGH370" s="60"/>
      <c r="AGI370" s="60"/>
      <c r="AGJ370" s="60"/>
      <c r="AGK370" s="60"/>
      <c r="AGL370" s="60"/>
      <c r="AGM370" s="60"/>
      <c r="AGN370" s="60"/>
      <c r="AGO370" s="60"/>
      <c r="AGP370" s="60"/>
      <c r="AGQ370" s="60"/>
      <c r="AGR370" s="60"/>
      <c r="AGS370" s="60"/>
      <c r="AGT370" s="60"/>
      <c r="AGU370" s="60"/>
      <c r="AGV370" s="60"/>
      <c r="AGW370" s="60"/>
      <c r="AGX370" s="60"/>
      <c r="AGY370" s="60"/>
      <c r="AGZ370" s="60"/>
      <c r="AHA370" s="60"/>
      <c r="AHB370" s="60"/>
      <c r="AHC370" s="60"/>
      <c r="AHD370" s="60"/>
      <c r="AHE370" s="60"/>
      <c r="AHF370" s="60"/>
      <c r="AHG370" s="60"/>
      <c r="AHH370" s="60"/>
      <c r="AHI370" s="60"/>
      <c r="AHJ370" s="60"/>
      <c r="AHK370" s="60"/>
      <c r="AHL370" s="60"/>
      <c r="AHM370" s="60"/>
      <c r="AHN370" s="60"/>
      <c r="AHO370" s="60"/>
      <c r="AHP370" s="60"/>
      <c r="AHQ370" s="60"/>
      <c r="AHR370" s="60"/>
      <c r="AHS370" s="60"/>
      <c r="AHT370" s="60"/>
      <c r="AHU370" s="60"/>
      <c r="AHV370" s="60"/>
      <c r="AHW370" s="60"/>
      <c r="AHX370" s="60"/>
      <c r="AHY370" s="60"/>
      <c r="AHZ370" s="60"/>
      <c r="AIA370" s="60"/>
      <c r="AIB370" s="60"/>
      <c r="AIC370" s="60"/>
      <c r="AID370" s="60"/>
      <c r="AIE370" s="60"/>
      <c r="AIF370" s="60"/>
      <c r="AIG370" s="60"/>
      <c r="AIH370" s="60"/>
      <c r="AII370" s="60"/>
      <c r="AIJ370" s="60"/>
      <c r="AIK370" s="60"/>
      <c r="AIL370" s="60"/>
      <c r="AIM370" s="60"/>
      <c r="AIN370" s="60"/>
      <c r="AIO370" s="60"/>
      <c r="AIP370" s="60"/>
      <c r="AIQ370" s="60"/>
      <c r="AIR370" s="60"/>
      <c r="AIS370" s="60"/>
      <c r="AIT370" s="60"/>
      <c r="AIU370" s="60"/>
      <c r="AIV370" s="60"/>
      <c r="AIW370" s="60"/>
      <c r="AIX370" s="60"/>
      <c r="AIY370" s="60"/>
      <c r="AIZ370" s="60"/>
      <c r="AJA370" s="60"/>
      <c r="AJB370" s="60"/>
      <c r="AJC370" s="60"/>
      <c r="AJD370" s="60"/>
      <c r="AJE370" s="60"/>
      <c r="AJF370" s="60"/>
      <c r="AJG370" s="60"/>
      <c r="AJH370" s="60"/>
      <c r="AJI370" s="60"/>
      <c r="AJJ370" s="60"/>
      <c r="AJK370" s="60"/>
      <c r="AJL370" s="60"/>
      <c r="AJM370" s="60"/>
      <c r="AJN370" s="60"/>
      <c r="AJO370" s="60"/>
      <c r="AJP370" s="60"/>
      <c r="AJQ370" s="60"/>
      <c r="AJR370" s="60"/>
      <c r="AJS370" s="60"/>
      <c r="AJT370" s="60"/>
      <c r="AJU370" s="60"/>
      <c r="AJV370" s="60"/>
      <c r="AJW370" s="60"/>
      <c r="AJX370" s="60"/>
      <c r="AJY370" s="60"/>
      <c r="AJZ370" s="60"/>
      <c r="AKA370" s="60"/>
      <c r="AKB370" s="60"/>
      <c r="AKC370" s="60"/>
      <c r="AKD370" s="60"/>
      <c r="AKE370" s="60"/>
      <c r="AKF370" s="60"/>
      <c r="AKG370" s="60"/>
      <c r="AKH370" s="60"/>
      <c r="AKI370" s="60"/>
      <c r="AKJ370" s="60"/>
      <c r="AKK370" s="60"/>
      <c r="AKL370" s="60"/>
      <c r="AKM370" s="60"/>
      <c r="AKN370" s="60"/>
      <c r="AKO370" s="60"/>
      <c r="AKP370" s="60"/>
      <c r="AKQ370" s="60"/>
      <c r="AKR370" s="60"/>
      <c r="AKS370" s="60"/>
      <c r="AKT370" s="60"/>
      <c r="AKU370" s="60"/>
      <c r="AKV370" s="60"/>
      <c r="AKW370" s="60"/>
      <c r="AKX370" s="60"/>
      <c r="AKY370" s="60"/>
      <c r="AKZ370" s="60"/>
      <c r="ALA370" s="60"/>
      <c r="ALB370" s="60"/>
      <c r="ALC370" s="60"/>
      <c r="ALD370" s="60"/>
      <c r="ALE370" s="60"/>
      <c r="ALF370" s="60"/>
      <c r="ALG370" s="60"/>
      <c r="ALH370" s="60"/>
      <c r="ALI370" s="60"/>
      <c r="ALJ370" s="60"/>
      <c r="ALK370" s="60"/>
      <c r="ALL370" s="60"/>
      <c r="ALM370" s="60"/>
      <c r="ALN370" s="60"/>
      <c r="ALO370" s="60"/>
      <c r="ALP370" s="60"/>
      <c r="ALQ370" s="60"/>
      <c r="ALR370" s="60"/>
      <c r="ALS370" s="60"/>
      <c r="ALT370" s="60"/>
      <c r="ALU370" s="60"/>
      <c r="ALV370" s="60"/>
    </row>
    <row r="371" spans="1:1010" customFormat="1" ht="27" customHeight="1" x14ac:dyDescent="0.25">
      <c r="A371" s="165" t="s">
        <v>471</v>
      </c>
      <c r="B371" s="166"/>
      <c r="C371" s="62" t="s">
        <v>152</v>
      </c>
      <c r="D371" s="63" t="s">
        <v>153</v>
      </c>
      <c r="E371" s="8"/>
      <c r="F371" s="60"/>
      <c r="G371" s="1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  <c r="HD371" s="60"/>
      <c r="HE371" s="60"/>
      <c r="HF371" s="60"/>
      <c r="HG371" s="60"/>
      <c r="HH371" s="60"/>
      <c r="HI371" s="60"/>
      <c r="HJ371" s="60"/>
      <c r="HK371" s="60"/>
      <c r="HL371" s="60"/>
      <c r="HM371" s="60"/>
      <c r="HN371" s="60"/>
      <c r="HO371" s="60"/>
      <c r="HP371" s="60"/>
      <c r="HQ371" s="60"/>
      <c r="HR371" s="60"/>
      <c r="HS371" s="60"/>
      <c r="HT371" s="60"/>
      <c r="HU371" s="60"/>
      <c r="HV371" s="60"/>
      <c r="HW371" s="60"/>
      <c r="HX371" s="60"/>
      <c r="HY371" s="60"/>
      <c r="HZ371" s="60"/>
      <c r="IA371" s="60"/>
      <c r="IB371" s="60"/>
      <c r="IC371" s="60"/>
      <c r="ID371" s="60"/>
      <c r="IE371" s="60"/>
      <c r="IF371" s="60"/>
      <c r="IG371" s="60"/>
      <c r="IH371" s="60"/>
      <c r="II371" s="60"/>
      <c r="IJ371" s="60"/>
      <c r="IK371" s="60"/>
      <c r="IL371" s="60"/>
      <c r="IM371" s="60"/>
      <c r="IN371" s="60"/>
      <c r="IO371" s="60"/>
      <c r="IP371" s="60"/>
      <c r="IQ371" s="60"/>
      <c r="IR371" s="60"/>
      <c r="IS371" s="60"/>
      <c r="IT371" s="60"/>
      <c r="IU371" s="60"/>
      <c r="IV371" s="60"/>
      <c r="IW371" s="60"/>
      <c r="IX371" s="60"/>
      <c r="IY371" s="60"/>
      <c r="IZ371" s="60"/>
      <c r="JA371" s="60"/>
      <c r="JB371" s="60"/>
      <c r="JC371" s="60"/>
      <c r="JD371" s="60"/>
      <c r="JE371" s="60"/>
      <c r="JF371" s="60"/>
      <c r="JG371" s="60"/>
      <c r="JH371" s="60"/>
      <c r="JI371" s="60"/>
      <c r="JJ371" s="60"/>
      <c r="JK371" s="60"/>
      <c r="JL371" s="60"/>
      <c r="JM371" s="60"/>
      <c r="JN371" s="60"/>
      <c r="JO371" s="60"/>
      <c r="JP371" s="60"/>
      <c r="JQ371" s="60"/>
      <c r="JR371" s="60"/>
      <c r="JS371" s="60"/>
      <c r="JT371" s="60"/>
      <c r="JU371" s="60"/>
      <c r="JV371" s="60"/>
      <c r="JW371" s="60"/>
      <c r="JX371" s="60"/>
      <c r="JY371" s="60"/>
      <c r="JZ371" s="60"/>
      <c r="KA371" s="60"/>
      <c r="KB371" s="60"/>
      <c r="KC371" s="60"/>
      <c r="KD371" s="60"/>
      <c r="KE371" s="60"/>
      <c r="KF371" s="60"/>
      <c r="KG371" s="60"/>
      <c r="KH371" s="60"/>
      <c r="KI371" s="60"/>
      <c r="KJ371" s="60"/>
      <c r="KK371" s="60"/>
      <c r="KL371" s="60"/>
      <c r="KM371" s="60"/>
      <c r="KN371" s="60"/>
      <c r="KO371" s="60"/>
      <c r="KP371" s="60"/>
      <c r="KQ371" s="60"/>
      <c r="KR371" s="60"/>
      <c r="KS371" s="60"/>
      <c r="KT371" s="60"/>
      <c r="KU371" s="60"/>
      <c r="KV371" s="60"/>
      <c r="KW371" s="60"/>
      <c r="KX371" s="60"/>
      <c r="KY371" s="60"/>
      <c r="KZ371" s="60"/>
      <c r="LA371" s="60"/>
      <c r="LB371" s="60"/>
      <c r="LC371" s="60"/>
      <c r="LD371" s="60"/>
      <c r="LE371" s="60"/>
      <c r="LF371" s="60"/>
      <c r="LG371" s="60"/>
      <c r="LH371" s="60"/>
      <c r="LI371" s="60"/>
      <c r="LJ371" s="60"/>
      <c r="LK371" s="60"/>
      <c r="LL371" s="60"/>
      <c r="LM371" s="60"/>
      <c r="LN371" s="60"/>
      <c r="LO371" s="60"/>
      <c r="LP371" s="60"/>
      <c r="LQ371" s="60"/>
      <c r="LR371" s="60"/>
      <c r="LS371" s="60"/>
      <c r="LT371" s="60"/>
      <c r="LU371" s="60"/>
      <c r="LV371" s="60"/>
      <c r="LW371" s="60"/>
      <c r="LX371" s="60"/>
      <c r="LY371" s="60"/>
      <c r="LZ371" s="60"/>
      <c r="MA371" s="60"/>
      <c r="MB371" s="60"/>
      <c r="MC371" s="60"/>
      <c r="MD371" s="60"/>
      <c r="ME371" s="60"/>
      <c r="MF371" s="60"/>
      <c r="MG371" s="60"/>
      <c r="MH371" s="60"/>
      <c r="MI371" s="60"/>
      <c r="MJ371" s="60"/>
      <c r="MK371" s="60"/>
      <c r="ML371" s="60"/>
      <c r="MM371" s="60"/>
      <c r="MN371" s="60"/>
      <c r="MO371" s="60"/>
      <c r="MP371" s="60"/>
      <c r="MQ371" s="60"/>
      <c r="MR371" s="60"/>
      <c r="MS371" s="60"/>
      <c r="MT371" s="60"/>
      <c r="MU371" s="60"/>
      <c r="MV371" s="60"/>
      <c r="MW371" s="60"/>
      <c r="MX371" s="60"/>
      <c r="MY371" s="60"/>
      <c r="MZ371" s="60"/>
      <c r="NA371" s="60"/>
      <c r="NB371" s="60"/>
      <c r="NC371" s="60"/>
      <c r="ND371" s="60"/>
      <c r="NE371" s="60"/>
      <c r="NF371" s="60"/>
      <c r="NG371" s="60"/>
      <c r="NH371" s="60"/>
      <c r="NI371" s="60"/>
      <c r="NJ371" s="60"/>
      <c r="NK371" s="60"/>
      <c r="NL371" s="60"/>
      <c r="NM371" s="60"/>
      <c r="NN371" s="60"/>
      <c r="NO371" s="60"/>
      <c r="NP371" s="60"/>
      <c r="NQ371" s="60"/>
      <c r="NR371" s="60"/>
      <c r="NS371" s="60"/>
      <c r="NT371" s="60"/>
      <c r="NU371" s="60"/>
      <c r="NV371" s="60"/>
      <c r="NW371" s="60"/>
      <c r="NX371" s="60"/>
      <c r="NY371" s="60"/>
      <c r="NZ371" s="60"/>
      <c r="OA371" s="60"/>
      <c r="OB371" s="60"/>
      <c r="OC371" s="60"/>
      <c r="OD371" s="60"/>
      <c r="OE371" s="60"/>
      <c r="OF371" s="60"/>
      <c r="OG371" s="60"/>
      <c r="OH371" s="60"/>
      <c r="OI371" s="60"/>
      <c r="OJ371" s="60"/>
      <c r="OK371" s="60"/>
      <c r="OL371" s="60"/>
      <c r="OM371" s="60"/>
      <c r="ON371" s="60"/>
      <c r="OO371" s="60"/>
      <c r="OP371" s="60"/>
      <c r="OQ371" s="60"/>
      <c r="OR371" s="60"/>
      <c r="OS371" s="60"/>
      <c r="OT371" s="60"/>
      <c r="OU371" s="60"/>
      <c r="OV371" s="60"/>
      <c r="OW371" s="60"/>
      <c r="OX371" s="60"/>
      <c r="OY371" s="60"/>
      <c r="OZ371" s="60"/>
      <c r="PA371" s="60"/>
      <c r="PB371" s="60"/>
      <c r="PC371" s="60"/>
      <c r="PD371" s="60"/>
      <c r="PE371" s="60"/>
      <c r="PF371" s="60"/>
      <c r="PG371" s="60"/>
      <c r="PH371" s="60"/>
      <c r="PI371" s="60"/>
      <c r="PJ371" s="60"/>
      <c r="PK371" s="60"/>
      <c r="PL371" s="60"/>
      <c r="PM371" s="60"/>
      <c r="PN371" s="60"/>
      <c r="PO371" s="60"/>
      <c r="PP371" s="60"/>
      <c r="PQ371" s="60"/>
      <c r="PR371" s="60"/>
      <c r="PS371" s="60"/>
      <c r="PT371" s="60"/>
      <c r="PU371" s="60"/>
      <c r="PV371" s="60"/>
      <c r="PW371" s="60"/>
      <c r="PX371" s="60"/>
      <c r="PY371" s="60"/>
      <c r="PZ371" s="60"/>
      <c r="QA371" s="60"/>
      <c r="QB371" s="60"/>
      <c r="QC371" s="60"/>
      <c r="QD371" s="60"/>
      <c r="QE371" s="60"/>
      <c r="QF371" s="60"/>
      <c r="QG371" s="60"/>
      <c r="QH371" s="60"/>
      <c r="QI371" s="60"/>
      <c r="QJ371" s="60"/>
      <c r="QK371" s="60"/>
      <c r="QL371" s="60"/>
      <c r="QM371" s="60"/>
      <c r="QN371" s="60"/>
      <c r="QO371" s="60"/>
      <c r="QP371" s="60"/>
      <c r="QQ371" s="60"/>
      <c r="QR371" s="60"/>
      <c r="QS371" s="60"/>
      <c r="QT371" s="60"/>
      <c r="QU371" s="60"/>
      <c r="QV371" s="60"/>
      <c r="QW371" s="60"/>
      <c r="QX371" s="60"/>
      <c r="QY371" s="60"/>
      <c r="QZ371" s="60"/>
      <c r="RA371" s="60"/>
      <c r="RB371" s="60"/>
      <c r="RC371" s="60"/>
      <c r="RD371" s="60"/>
      <c r="RE371" s="60"/>
      <c r="RF371" s="60"/>
      <c r="RG371" s="60"/>
      <c r="RH371" s="60"/>
      <c r="RI371" s="60"/>
      <c r="RJ371" s="60"/>
      <c r="RK371" s="60"/>
      <c r="RL371" s="60"/>
      <c r="RM371" s="60"/>
      <c r="RN371" s="60"/>
      <c r="RO371" s="60"/>
      <c r="RP371" s="60"/>
      <c r="RQ371" s="60"/>
      <c r="RR371" s="60"/>
      <c r="RS371" s="60"/>
      <c r="RT371" s="60"/>
      <c r="RU371" s="60"/>
      <c r="RV371" s="60"/>
      <c r="RW371" s="60"/>
      <c r="RX371" s="60"/>
      <c r="RY371" s="60"/>
      <c r="RZ371" s="60"/>
      <c r="SA371" s="60"/>
      <c r="SB371" s="60"/>
      <c r="SC371" s="60"/>
      <c r="SD371" s="60"/>
      <c r="SE371" s="60"/>
      <c r="SF371" s="60"/>
      <c r="SG371" s="60"/>
      <c r="SH371" s="60"/>
      <c r="SI371" s="60"/>
      <c r="SJ371" s="60"/>
      <c r="SK371" s="60"/>
      <c r="SL371" s="60"/>
      <c r="SM371" s="60"/>
      <c r="SN371" s="60"/>
      <c r="SO371" s="60"/>
      <c r="SP371" s="60"/>
      <c r="SQ371" s="60"/>
      <c r="SR371" s="60"/>
      <c r="SS371" s="60"/>
      <c r="ST371" s="60"/>
      <c r="SU371" s="60"/>
      <c r="SV371" s="60"/>
      <c r="SW371" s="60"/>
      <c r="SX371" s="60"/>
      <c r="SY371" s="60"/>
      <c r="SZ371" s="60"/>
      <c r="TA371" s="60"/>
      <c r="TB371" s="60"/>
      <c r="TC371" s="60"/>
      <c r="TD371" s="60"/>
      <c r="TE371" s="60"/>
      <c r="TF371" s="60"/>
      <c r="TG371" s="60"/>
      <c r="TH371" s="60"/>
      <c r="TI371" s="60"/>
      <c r="TJ371" s="60"/>
      <c r="TK371" s="60"/>
      <c r="TL371" s="60"/>
      <c r="TM371" s="60"/>
      <c r="TN371" s="60"/>
      <c r="TO371" s="60"/>
      <c r="TP371" s="60"/>
      <c r="TQ371" s="60"/>
      <c r="TR371" s="60"/>
      <c r="TS371" s="60"/>
      <c r="TT371" s="60"/>
      <c r="TU371" s="60"/>
      <c r="TV371" s="60"/>
      <c r="TW371" s="60"/>
      <c r="TX371" s="60"/>
      <c r="TY371" s="60"/>
      <c r="TZ371" s="60"/>
      <c r="UA371" s="60"/>
      <c r="UB371" s="60"/>
      <c r="UC371" s="60"/>
      <c r="UD371" s="60"/>
      <c r="UE371" s="60"/>
      <c r="UF371" s="60"/>
      <c r="UG371" s="60"/>
      <c r="UH371" s="60"/>
      <c r="UI371" s="60"/>
      <c r="UJ371" s="60"/>
      <c r="UK371" s="60"/>
      <c r="UL371" s="60"/>
      <c r="UM371" s="60"/>
      <c r="UN371" s="60"/>
      <c r="UO371" s="60"/>
      <c r="UP371" s="60"/>
      <c r="UQ371" s="60"/>
      <c r="UR371" s="60"/>
      <c r="US371" s="60"/>
      <c r="UT371" s="60"/>
      <c r="UU371" s="60"/>
      <c r="UV371" s="60"/>
      <c r="UW371" s="60"/>
      <c r="UX371" s="60"/>
      <c r="UY371" s="60"/>
      <c r="UZ371" s="60"/>
      <c r="VA371" s="60"/>
      <c r="VB371" s="60"/>
      <c r="VC371" s="60"/>
      <c r="VD371" s="60"/>
      <c r="VE371" s="60"/>
      <c r="VF371" s="60"/>
      <c r="VG371" s="60"/>
      <c r="VH371" s="60"/>
      <c r="VI371" s="60"/>
      <c r="VJ371" s="60"/>
      <c r="VK371" s="60"/>
      <c r="VL371" s="60"/>
      <c r="VM371" s="60"/>
      <c r="VN371" s="60"/>
      <c r="VO371" s="60"/>
      <c r="VP371" s="60"/>
      <c r="VQ371" s="60"/>
      <c r="VR371" s="60"/>
      <c r="VS371" s="60"/>
      <c r="VT371" s="60"/>
      <c r="VU371" s="60"/>
      <c r="VV371" s="60"/>
      <c r="VW371" s="60"/>
      <c r="VX371" s="60"/>
      <c r="VY371" s="60"/>
      <c r="VZ371" s="60"/>
      <c r="WA371" s="60"/>
      <c r="WB371" s="60"/>
      <c r="WC371" s="60"/>
      <c r="WD371" s="60"/>
      <c r="WE371" s="60"/>
      <c r="WF371" s="60"/>
      <c r="WG371" s="60"/>
      <c r="WH371" s="60"/>
      <c r="WI371" s="60"/>
      <c r="WJ371" s="60"/>
      <c r="WK371" s="60"/>
      <c r="WL371" s="60"/>
      <c r="WM371" s="60"/>
      <c r="WN371" s="60"/>
      <c r="WO371" s="60"/>
      <c r="WP371" s="60"/>
      <c r="WQ371" s="60"/>
      <c r="WR371" s="60"/>
      <c r="WS371" s="60"/>
      <c r="WT371" s="60"/>
      <c r="WU371" s="60"/>
      <c r="WV371" s="60"/>
      <c r="WW371" s="60"/>
      <c r="WX371" s="60"/>
      <c r="WY371" s="60"/>
      <c r="WZ371" s="60"/>
      <c r="XA371" s="60"/>
      <c r="XB371" s="60"/>
      <c r="XC371" s="60"/>
      <c r="XD371" s="60"/>
      <c r="XE371" s="60"/>
      <c r="XF371" s="60"/>
      <c r="XG371" s="60"/>
      <c r="XH371" s="60"/>
      <c r="XI371" s="60"/>
      <c r="XJ371" s="60"/>
      <c r="XK371" s="60"/>
      <c r="XL371" s="60"/>
      <c r="XM371" s="60"/>
      <c r="XN371" s="60"/>
      <c r="XO371" s="60"/>
      <c r="XP371" s="60"/>
      <c r="XQ371" s="60"/>
      <c r="XR371" s="60"/>
      <c r="XS371" s="60"/>
      <c r="XT371" s="60"/>
      <c r="XU371" s="60"/>
      <c r="XV371" s="60"/>
      <c r="XW371" s="60"/>
      <c r="XX371" s="60"/>
      <c r="XY371" s="60"/>
      <c r="XZ371" s="60"/>
      <c r="YA371" s="60"/>
      <c r="YB371" s="60"/>
      <c r="YC371" s="60"/>
      <c r="YD371" s="60"/>
      <c r="YE371" s="60"/>
      <c r="YF371" s="60"/>
      <c r="YG371" s="60"/>
      <c r="YH371" s="60"/>
      <c r="YI371" s="60"/>
      <c r="YJ371" s="60"/>
      <c r="YK371" s="60"/>
      <c r="YL371" s="60"/>
      <c r="YM371" s="60"/>
      <c r="YN371" s="60"/>
      <c r="YO371" s="60"/>
      <c r="YP371" s="60"/>
      <c r="YQ371" s="60"/>
      <c r="YR371" s="60"/>
      <c r="YS371" s="60"/>
      <c r="YT371" s="60"/>
      <c r="YU371" s="60"/>
      <c r="YV371" s="60"/>
      <c r="YW371" s="60"/>
      <c r="YX371" s="60"/>
      <c r="YY371" s="60"/>
      <c r="YZ371" s="60"/>
      <c r="ZA371" s="60"/>
      <c r="ZB371" s="60"/>
      <c r="ZC371" s="60"/>
      <c r="ZD371" s="60"/>
      <c r="ZE371" s="60"/>
      <c r="ZF371" s="60"/>
      <c r="ZG371" s="60"/>
      <c r="ZH371" s="60"/>
      <c r="ZI371" s="60"/>
      <c r="ZJ371" s="60"/>
      <c r="ZK371" s="60"/>
      <c r="ZL371" s="60"/>
      <c r="ZM371" s="60"/>
      <c r="ZN371" s="60"/>
      <c r="ZO371" s="60"/>
      <c r="ZP371" s="60"/>
      <c r="ZQ371" s="60"/>
      <c r="ZR371" s="60"/>
      <c r="ZS371" s="60"/>
      <c r="ZT371" s="60"/>
      <c r="ZU371" s="60"/>
      <c r="ZV371" s="60"/>
      <c r="ZW371" s="60"/>
      <c r="ZX371" s="60"/>
      <c r="ZY371" s="60"/>
      <c r="ZZ371" s="60"/>
      <c r="AAA371" s="60"/>
      <c r="AAB371" s="60"/>
      <c r="AAC371" s="60"/>
      <c r="AAD371" s="60"/>
      <c r="AAE371" s="60"/>
      <c r="AAF371" s="60"/>
      <c r="AAG371" s="60"/>
      <c r="AAH371" s="60"/>
      <c r="AAI371" s="60"/>
      <c r="AAJ371" s="60"/>
      <c r="AAK371" s="60"/>
      <c r="AAL371" s="60"/>
      <c r="AAM371" s="60"/>
      <c r="AAN371" s="60"/>
      <c r="AAO371" s="60"/>
      <c r="AAP371" s="60"/>
      <c r="AAQ371" s="60"/>
      <c r="AAR371" s="60"/>
      <c r="AAS371" s="60"/>
      <c r="AAT371" s="60"/>
      <c r="AAU371" s="60"/>
      <c r="AAV371" s="60"/>
      <c r="AAW371" s="60"/>
      <c r="AAX371" s="60"/>
      <c r="AAY371" s="60"/>
      <c r="AAZ371" s="60"/>
      <c r="ABA371" s="60"/>
      <c r="ABB371" s="60"/>
      <c r="ABC371" s="60"/>
      <c r="ABD371" s="60"/>
      <c r="ABE371" s="60"/>
      <c r="ABF371" s="60"/>
      <c r="ABG371" s="60"/>
      <c r="ABH371" s="60"/>
      <c r="ABI371" s="60"/>
      <c r="ABJ371" s="60"/>
      <c r="ABK371" s="60"/>
      <c r="ABL371" s="60"/>
      <c r="ABM371" s="60"/>
      <c r="ABN371" s="60"/>
      <c r="ABO371" s="60"/>
      <c r="ABP371" s="60"/>
      <c r="ABQ371" s="60"/>
      <c r="ABR371" s="60"/>
      <c r="ABS371" s="60"/>
      <c r="ABT371" s="60"/>
      <c r="ABU371" s="60"/>
      <c r="ABV371" s="60"/>
      <c r="ABW371" s="60"/>
      <c r="ABX371" s="60"/>
      <c r="ABY371" s="60"/>
      <c r="ABZ371" s="60"/>
      <c r="ACA371" s="60"/>
      <c r="ACB371" s="60"/>
      <c r="ACC371" s="60"/>
      <c r="ACD371" s="60"/>
      <c r="ACE371" s="60"/>
      <c r="ACF371" s="60"/>
      <c r="ACG371" s="60"/>
      <c r="ACH371" s="60"/>
      <c r="ACI371" s="60"/>
      <c r="ACJ371" s="60"/>
      <c r="ACK371" s="60"/>
      <c r="ACL371" s="60"/>
      <c r="ACM371" s="60"/>
      <c r="ACN371" s="60"/>
      <c r="ACO371" s="60"/>
      <c r="ACP371" s="60"/>
      <c r="ACQ371" s="60"/>
      <c r="ACR371" s="60"/>
      <c r="ACS371" s="60"/>
      <c r="ACT371" s="60"/>
      <c r="ACU371" s="60"/>
      <c r="ACV371" s="60"/>
      <c r="ACW371" s="60"/>
      <c r="ACX371" s="60"/>
      <c r="ACY371" s="60"/>
      <c r="ACZ371" s="60"/>
      <c r="ADA371" s="60"/>
      <c r="ADB371" s="60"/>
      <c r="ADC371" s="60"/>
      <c r="ADD371" s="60"/>
      <c r="ADE371" s="60"/>
      <c r="ADF371" s="60"/>
      <c r="ADG371" s="60"/>
      <c r="ADH371" s="60"/>
      <c r="ADI371" s="60"/>
      <c r="ADJ371" s="60"/>
      <c r="ADK371" s="60"/>
      <c r="ADL371" s="60"/>
      <c r="ADM371" s="60"/>
      <c r="ADN371" s="60"/>
      <c r="ADO371" s="60"/>
      <c r="ADP371" s="60"/>
      <c r="ADQ371" s="60"/>
      <c r="ADR371" s="60"/>
      <c r="ADS371" s="60"/>
      <c r="ADT371" s="60"/>
      <c r="ADU371" s="60"/>
      <c r="ADV371" s="60"/>
      <c r="ADW371" s="60"/>
      <c r="ADX371" s="60"/>
      <c r="ADY371" s="60"/>
      <c r="ADZ371" s="60"/>
      <c r="AEA371" s="60"/>
      <c r="AEB371" s="60"/>
      <c r="AEC371" s="60"/>
      <c r="AED371" s="60"/>
      <c r="AEE371" s="60"/>
      <c r="AEF371" s="60"/>
      <c r="AEG371" s="60"/>
      <c r="AEH371" s="60"/>
      <c r="AEI371" s="60"/>
      <c r="AEJ371" s="60"/>
      <c r="AEK371" s="60"/>
      <c r="AEL371" s="60"/>
      <c r="AEM371" s="60"/>
      <c r="AEN371" s="60"/>
      <c r="AEO371" s="60"/>
      <c r="AEP371" s="60"/>
      <c r="AEQ371" s="60"/>
      <c r="AER371" s="60"/>
      <c r="AES371" s="60"/>
      <c r="AET371" s="60"/>
      <c r="AEU371" s="60"/>
      <c r="AEV371" s="60"/>
      <c r="AEW371" s="60"/>
      <c r="AEX371" s="60"/>
      <c r="AEY371" s="60"/>
      <c r="AEZ371" s="60"/>
      <c r="AFA371" s="60"/>
      <c r="AFB371" s="60"/>
      <c r="AFC371" s="60"/>
      <c r="AFD371" s="60"/>
      <c r="AFE371" s="60"/>
      <c r="AFF371" s="60"/>
      <c r="AFG371" s="60"/>
      <c r="AFH371" s="60"/>
      <c r="AFI371" s="60"/>
      <c r="AFJ371" s="60"/>
      <c r="AFK371" s="60"/>
      <c r="AFL371" s="60"/>
      <c r="AFM371" s="60"/>
      <c r="AFN371" s="60"/>
      <c r="AFO371" s="60"/>
      <c r="AFP371" s="60"/>
      <c r="AFQ371" s="60"/>
      <c r="AFR371" s="60"/>
      <c r="AFS371" s="60"/>
      <c r="AFT371" s="60"/>
      <c r="AFU371" s="60"/>
      <c r="AFV371" s="60"/>
      <c r="AFW371" s="60"/>
      <c r="AFX371" s="60"/>
      <c r="AFY371" s="60"/>
      <c r="AFZ371" s="60"/>
      <c r="AGA371" s="60"/>
      <c r="AGB371" s="60"/>
      <c r="AGC371" s="60"/>
      <c r="AGD371" s="60"/>
      <c r="AGE371" s="60"/>
      <c r="AGF371" s="60"/>
      <c r="AGG371" s="60"/>
      <c r="AGH371" s="60"/>
      <c r="AGI371" s="60"/>
      <c r="AGJ371" s="60"/>
      <c r="AGK371" s="60"/>
      <c r="AGL371" s="60"/>
      <c r="AGM371" s="60"/>
      <c r="AGN371" s="60"/>
      <c r="AGO371" s="60"/>
      <c r="AGP371" s="60"/>
      <c r="AGQ371" s="60"/>
      <c r="AGR371" s="60"/>
      <c r="AGS371" s="60"/>
      <c r="AGT371" s="60"/>
      <c r="AGU371" s="60"/>
      <c r="AGV371" s="60"/>
      <c r="AGW371" s="60"/>
      <c r="AGX371" s="60"/>
      <c r="AGY371" s="60"/>
      <c r="AGZ371" s="60"/>
      <c r="AHA371" s="60"/>
      <c r="AHB371" s="60"/>
      <c r="AHC371" s="60"/>
      <c r="AHD371" s="60"/>
      <c r="AHE371" s="60"/>
      <c r="AHF371" s="60"/>
      <c r="AHG371" s="60"/>
      <c r="AHH371" s="60"/>
      <c r="AHI371" s="60"/>
      <c r="AHJ371" s="60"/>
      <c r="AHK371" s="60"/>
      <c r="AHL371" s="60"/>
      <c r="AHM371" s="60"/>
      <c r="AHN371" s="60"/>
      <c r="AHO371" s="60"/>
      <c r="AHP371" s="60"/>
      <c r="AHQ371" s="60"/>
      <c r="AHR371" s="60"/>
      <c r="AHS371" s="60"/>
      <c r="AHT371" s="60"/>
      <c r="AHU371" s="60"/>
      <c r="AHV371" s="60"/>
      <c r="AHW371" s="60"/>
      <c r="AHX371" s="60"/>
      <c r="AHY371" s="60"/>
      <c r="AHZ371" s="60"/>
      <c r="AIA371" s="60"/>
      <c r="AIB371" s="60"/>
      <c r="AIC371" s="60"/>
      <c r="AID371" s="60"/>
      <c r="AIE371" s="60"/>
      <c r="AIF371" s="60"/>
      <c r="AIG371" s="60"/>
      <c r="AIH371" s="60"/>
      <c r="AII371" s="60"/>
      <c r="AIJ371" s="60"/>
      <c r="AIK371" s="60"/>
      <c r="AIL371" s="60"/>
      <c r="AIM371" s="60"/>
      <c r="AIN371" s="60"/>
      <c r="AIO371" s="60"/>
      <c r="AIP371" s="60"/>
      <c r="AIQ371" s="60"/>
      <c r="AIR371" s="60"/>
      <c r="AIS371" s="60"/>
      <c r="AIT371" s="60"/>
      <c r="AIU371" s="60"/>
      <c r="AIV371" s="60"/>
      <c r="AIW371" s="60"/>
      <c r="AIX371" s="60"/>
      <c r="AIY371" s="60"/>
      <c r="AIZ371" s="60"/>
      <c r="AJA371" s="60"/>
      <c r="AJB371" s="60"/>
      <c r="AJC371" s="60"/>
      <c r="AJD371" s="60"/>
      <c r="AJE371" s="60"/>
      <c r="AJF371" s="60"/>
      <c r="AJG371" s="60"/>
      <c r="AJH371" s="60"/>
      <c r="AJI371" s="60"/>
      <c r="AJJ371" s="60"/>
      <c r="AJK371" s="60"/>
      <c r="AJL371" s="60"/>
      <c r="AJM371" s="60"/>
      <c r="AJN371" s="60"/>
      <c r="AJO371" s="60"/>
      <c r="AJP371" s="60"/>
      <c r="AJQ371" s="60"/>
      <c r="AJR371" s="60"/>
      <c r="AJS371" s="60"/>
      <c r="AJT371" s="60"/>
      <c r="AJU371" s="60"/>
      <c r="AJV371" s="60"/>
      <c r="AJW371" s="60"/>
      <c r="AJX371" s="60"/>
      <c r="AJY371" s="60"/>
      <c r="AJZ371" s="60"/>
      <c r="AKA371" s="60"/>
      <c r="AKB371" s="60"/>
      <c r="AKC371" s="60"/>
      <c r="AKD371" s="60"/>
      <c r="AKE371" s="60"/>
      <c r="AKF371" s="60"/>
      <c r="AKG371" s="60"/>
      <c r="AKH371" s="60"/>
      <c r="AKI371" s="60"/>
      <c r="AKJ371" s="60"/>
      <c r="AKK371" s="60"/>
      <c r="AKL371" s="60"/>
      <c r="AKM371" s="60"/>
      <c r="AKN371" s="60"/>
      <c r="AKO371" s="60"/>
      <c r="AKP371" s="60"/>
      <c r="AKQ371" s="60"/>
      <c r="AKR371" s="60"/>
      <c r="AKS371" s="60"/>
      <c r="AKT371" s="60"/>
      <c r="AKU371" s="60"/>
      <c r="AKV371" s="60"/>
      <c r="AKW371" s="60"/>
      <c r="AKX371" s="60"/>
      <c r="AKY371" s="60"/>
      <c r="AKZ371" s="60"/>
      <c r="ALA371" s="60"/>
      <c r="ALB371" s="60"/>
      <c r="ALC371" s="60"/>
      <c r="ALD371" s="60"/>
      <c r="ALE371" s="60"/>
      <c r="ALF371" s="60"/>
      <c r="ALG371" s="60"/>
      <c r="ALH371" s="60"/>
      <c r="ALI371" s="60"/>
      <c r="ALJ371" s="60"/>
      <c r="ALK371" s="60"/>
      <c r="ALL371" s="60"/>
      <c r="ALM371" s="60"/>
      <c r="ALN371" s="60"/>
      <c r="ALO371" s="60"/>
      <c r="ALP371" s="60"/>
      <c r="ALQ371" s="60"/>
      <c r="ALR371" s="60"/>
      <c r="ALS371" s="60"/>
      <c r="ALT371" s="60"/>
      <c r="ALU371" s="60"/>
      <c r="ALV371" s="60"/>
    </row>
    <row r="372" spans="1:1010" customFormat="1" ht="27" customHeight="1" thickBot="1" x14ac:dyDescent="0.3">
      <c r="A372" s="167"/>
      <c r="B372" s="168"/>
      <c r="C372" s="57">
        <f>D369</f>
        <v>0</v>
      </c>
      <c r="D372" s="49">
        <f>C372/51*100</f>
        <v>0</v>
      </c>
      <c r="E372" s="8"/>
      <c r="F372" s="60"/>
      <c r="G372" s="1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  <c r="IW372" s="60"/>
      <c r="IX372" s="60"/>
      <c r="IY372" s="60"/>
      <c r="IZ372" s="60"/>
      <c r="JA372" s="60"/>
      <c r="JB372" s="60"/>
      <c r="JC372" s="60"/>
      <c r="JD372" s="60"/>
      <c r="JE372" s="60"/>
      <c r="JF372" s="60"/>
      <c r="JG372" s="60"/>
      <c r="JH372" s="60"/>
      <c r="JI372" s="60"/>
      <c r="JJ372" s="60"/>
      <c r="JK372" s="60"/>
      <c r="JL372" s="60"/>
      <c r="JM372" s="60"/>
      <c r="JN372" s="60"/>
      <c r="JO372" s="60"/>
      <c r="JP372" s="60"/>
      <c r="JQ372" s="60"/>
      <c r="JR372" s="60"/>
      <c r="JS372" s="60"/>
      <c r="JT372" s="60"/>
      <c r="JU372" s="60"/>
      <c r="JV372" s="60"/>
      <c r="JW372" s="60"/>
      <c r="JX372" s="60"/>
      <c r="JY372" s="60"/>
      <c r="JZ372" s="60"/>
      <c r="KA372" s="60"/>
      <c r="KB372" s="60"/>
      <c r="KC372" s="60"/>
      <c r="KD372" s="60"/>
      <c r="KE372" s="60"/>
      <c r="KF372" s="60"/>
      <c r="KG372" s="60"/>
      <c r="KH372" s="60"/>
      <c r="KI372" s="60"/>
      <c r="KJ372" s="60"/>
      <c r="KK372" s="60"/>
      <c r="KL372" s="60"/>
      <c r="KM372" s="60"/>
      <c r="KN372" s="60"/>
      <c r="KO372" s="60"/>
      <c r="KP372" s="60"/>
      <c r="KQ372" s="60"/>
      <c r="KR372" s="60"/>
      <c r="KS372" s="60"/>
      <c r="KT372" s="60"/>
      <c r="KU372" s="60"/>
      <c r="KV372" s="60"/>
      <c r="KW372" s="60"/>
      <c r="KX372" s="60"/>
      <c r="KY372" s="60"/>
      <c r="KZ372" s="60"/>
      <c r="LA372" s="60"/>
      <c r="LB372" s="60"/>
      <c r="LC372" s="60"/>
      <c r="LD372" s="60"/>
      <c r="LE372" s="60"/>
      <c r="LF372" s="60"/>
      <c r="LG372" s="60"/>
      <c r="LH372" s="60"/>
      <c r="LI372" s="60"/>
      <c r="LJ372" s="60"/>
      <c r="LK372" s="60"/>
      <c r="LL372" s="60"/>
      <c r="LM372" s="60"/>
      <c r="LN372" s="60"/>
      <c r="LO372" s="60"/>
      <c r="LP372" s="60"/>
      <c r="LQ372" s="60"/>
      <c r="LR372" s="60"/>
      <c r="LS372" s="60"/>
      <c r="LT372" s="60"/>
      <c r="LU372" s="60"/>
      <c r="LV372" s="60"/>
      <c r="LW372" s="60"/>
      <c r="LX372" s="60"/>
      <c r="LY372" s="60"/>
      <c r="LZ372" s="60"/>
      <c r="MA372" s="60"/>
      <c r="MB372" s="60"/>
      <c r="MC372" s="60"/>
      <c r="MD372" s="60"/>
      <c r="ME372" s="60"/>
      <c r="MF372" s="60"/>
      <c r="MG372" s="60"/>
      <c r="MH372" s="60"/>
      <c r="MI372" s="60"/>
      <c r="MJ372" s="60"/>
      <c r="MK372" s="60"/>
      <c r="ML372" s="60"/>
      <c r="MM372" s="60"/>
      <c r="MN372" s="60"/>
      <c r="MO372" s="60"/>
      <c r="MP372" s="60"/>
      <c r="MQ372" s="60"/>
      <c r="MR372" s="60"/>
      <c r="MS372" s="60"/>
      <c r="MT372" s="60"/>
      <c r="MU372" s="60"/>
      <c r="MV372" s="60"/>
      <c r="MW372" s="60"/>
      <c r="MX372" s="60"/>
      <c r="MY372" s="60"/>
      <c r="MZ372" s="60"/>
      <c r="NA372" s="60"/>
      <c r="NB372" s="60"/>
      <c r="NC372" s="60"/>
      <c r="ND372" s="60"/>
      <c r="NE372" s="60"/>
      <c r="NF372" s="60"/>
      <c r="NG372" s="60"/>
      <c r="NH372" s="60"/>
      <c r="NI372" s="60"/>
      <c r="NJ372" s="60"/>
      <c r="NK372" s="60"/>
      <c r="NL372" s="60"/>
      <c r="NM372" s="60"/>
      <c r="NN372" s="60"/>
      <c r="NO372" s="60"/>
      <c r="NP372" s="60"/>
      <c r="NQ372" s="60"/>
      <c r="NR372" s="60"/>
      <c r="NS372" s="60"/>
      <c r="NT372" s="60"/>
      <c r="NU372" s="60"/>
      <c r="NV372" s="60"/>
      <c r="NW372" s="60"/>
      <c r="NX372" s="60"/>
      <c r="NY372" s="60"/>
      <c r="NZ372" s="60"/>
      <c r="OA372" s="60"/>
      <c r="OB372" s="60"/>
      <c r="OC372" s="60"/>
      <c r="OD372" s="60"/>
      <c r="OE372" s="60"/>
      <c r="OF372" s="60"/>
      <c r="OG372" s="60"/>
      <c r="OH372" s="60"/>
      <c r="OI372" s="60"/>
      <c r="OJ372" s="60"/>
      <c r="OK372" s="60"/>
      <c r="OL372" s="60"/>
      <c r="OM372" s="60"/>
      <c r="ON372" s="60"/>
      <c r="OO372" s="60"/>
      <c r="OP372" s="60"/>
      <c r="OQ372" s="60"/>
      <c r="OR372" s="60"/>
      <c r="OS372" s="60"/>
      <c r="OT372" s="60"/>
      <c r="OU372" s="60"/>
      <c r="OV372" s="60"/>
      <c r="OW372" s="60"/>
      <c r="OX372" s="60"/>
      <c r="OY372" s="60"/>
      <c r="OZ372" s="60"/>
      <c r="PA372" s="60"/>
      <c r="PB372" s="60"/>
      <c r="PC372" s="60"/>
      <c r="PD372" s="60"/>
      <c r="PE372" s="60"/>
      <c r="PF372" s="60"/>
      <c r="PG372" s="60"/>
      <c r="PH372" s="60"/>
      <c r="PI372" s="60"/>
      <c r="PJ372" s="60"/>
      <c r="PK372" s="60"/>
      <c r="PL372" s="60"/>
      <c r="PM372" s="60"/>
      <c r="PN372" s="60"/>
      <c r="PO372" s="60"/>
      <c r="PP372" s="60"/>
      <c r="PQ372" s="60"/>
      <c r="PR372" s="60"/>
      <c r="PS372" s="60"/>
      <c r="PT372" s="60"/>
      <c r="PU372" s="60"/>
      <c r="PV372" s="60"/>
      <c r="PW372" s="60"/>
      <c r="PX372" s="60"/>
      <c r="PY372" s="60"/>
      <c r="PZ372" s="60"/>
      <c r="QA372" s="60"/>
      <c r="QB372" s="60"/>
      <c r="QC372" s="60"/>
      <c r="QD372" s="60"/>
      <c r="QE372" s="60"/>
      <c r="QF372" s="60"/>
      <c r="QG372" s="60"/>
      <c r="QH372" s="60"/>
      <c r="QI372" s="60"/>
      <c r="QJ372" s="60"/>
      <c r="QK372" s="60"/>
      <c r="QL372" s="60"/>
      <c r="QM372" s="60"/>
      <c r="QN372" s="60"/>
      <c r="QO372" s="60"/>
      <c r="QP372" s="60"/>
      <c r="QQ372" s="60"/>
      <c r="QR372" s="60"/>
      <c r="QS372" s="60"/>
      <c r="QT372" s="60"/>
      <c r="QU372" s="60"/>
      <c r="QV372" s="60"/>
      <c r="QW372" s="60"/>
      <c r="QX372" s="60"/>
      <c r="QY372" s="60"/>
      <c r="QZ372" s="60"/>
      <c r="RA372" s="60"/>
      <c r="RB372" s="60"/>
      <c r="RC372" s="60"/>
      <c r="RD372" s="60"/>
      <c r="RE372" s="60"/>
      <c r="RF372" s="60"/>
      <c r="RG372" s="60"/>
      <c r="RH372" s="60"/>
      <c r="RI372" s="60"/>
      <c r="RJ372" s="60"/>
      <c r="RK372" s="60"/>
      <c r="RL372" s="60"/>
      <c r="RM372" s="60"/>
      <c r="RN372" s="60"/>
      <c r="RO372" s="60"/>
      <c r="RP372" s="60"/>
      <c r="RQ372" s="60"/>
      <c r="RR372" s="60"/>
      <c r="RS372" s="60"/>
      <c r="RT372" s="60"/>
      <c r="RU372" s="60"/>
      <c r="RV372" s="60"/>
      <c r="RW372" s="60"/>
      <c r="RX372" s="60"/>
      <c r="RY372" s="60"/>
      <c r="RZ372" s="60"/>
      <c r="SA372" s="60"/>
      <c r="SB372" s="60"/>
      <c r="SC372" s="60"/>
      <c r="SD372" s="60"/>
      <c r="SE372" s="60"/>
      <c r="SF372" s="60"/>
      <c r="SG372" s="60"/>
      <c r="SH372" s="60"/>
      <c r="SI372" s="60"/>
      <c r="SJ372" s="60"/>
      <c r="SK372" s="60"/>
      <c r="SL372" s="60"/>
      <c r="SM372" s="60"/>
      <c r="SN372" s="60"/>
      <c r="SO372" s="60"/>
      <c r="SP372" s="60"/>
      <c r="SQ372" s="60"/>
      <c r="SR372" s="60"/>
      <c r="SS372" s="60"/>
      <c r="ST372" s="60"/>
      <c r="SU372" s="60"/>
      <c r="SV372" s="60"/>
      <c r="SW372" s="60"/>
      <c r="SX372" s="60"/>
      <c r="SY372" s="60"/>
      <c r="SZ372" s="60"/>
      <c r="TA372" s="60"/>
      <c r="TB372" s="60"/>
      <c r="TC372" s="60"/>
      <c r="TD372" s="60"/>
      <c r="TE372" s="60"/>
      <c r="TF372" s="60"/>
      <c r="TG372" s="60"/>
      <c r="TH372" s="60"/>
      <c r="TI372" s="60"/>
      <c r="TJ372" s="60"/>
      <c r="TK372" s="60"/>
      <c r="TL372" s="60"/>
      <c r="TM372" s="60"/>
      <c r="TN372" s="60"/>
      <c r="TO372" s="60"/>
      <c r="TP372" s="60"/>
      <c r="TQ372" s="60"/>
      <c r="TR372" s="60"/>
      <c r="TS372" s="60"/>
      <c r="TT372" s="60"/>
      <c r="TU372" s="60"/>
      <c r="TV372" s="60"/>
      <c r="TW372" s="60"/>
      <c r="TX372" s="60"/>
      <c r="TY372" s="60"/>
      <c r="TZ372" s="60"/>
      <c r="UA372" s="60"/>
      <c r="UB372" s="60"/>
      <c r="UC372" s="60"/>
      <c r="UD372" s="60"/>
      <c r="UE372" s="60"/>
      <c r="UF372" s="60"/>
      <c r="UG372" s="60"/>
      <c r="UH372" s="60"/>
      <c r="UI372" s="60"/>
      <c r="UJ372" s="60"/>
      <c r="UK372" s="60"/>
      <c r="UL372" s="60"/>
      <c r="UM372" s="60"/>
      <c r="UN372" s="60"/>
      <c r="UO372" s="60"/>
      <c r="UP372" s="60"/>
      <c r="UQ372" s="60"/>
      <c r="UR372" s="60"/>
      <c r="US372" s="60"/>
      <c r="UT372" s="60"/>
      <c r="UU372" s="60"/>
      <c r="UV372" s="60"/>
      <c r="UW372" s="60"/>
      <c r="UX372" s="60"/>
      <c r="UY372" s="60"/>
      <c r="UZ372" s="60"/>
      <c r="VA372" s="60"/>
      <c r="VB372" s="60"/>
      <c r="VC372" s="60"/>
      <c r="VD372" s="60"/>
      <c r="VE372" s="60"/>
      <c r="VF372" s="60"/>
      <c r="VG372" s="60"/>
      <c r="VH372" s="60"/>
      <c r="VI372" s="60"/>
      <c r="VJ372" s="60"/>
      <c r="VK372" s="60"/>
      <c r="VL372" s="60"/>
      <c r="VM372" s="60"/>
      <c r="VN372" s="60"/>
      <c r="VO372" s="60"/>
      <c r="VP372" s="60"/>
      <c r="VQ372" s="60"/>
      <c r="VR372" s="60"/>
      <c r="VS372" s="60"/>
      <c r="VT372" s="60"/>
      <c r="VU372" s="60"/>
      <c r="VV372" s="60"/>
      <c r="VW372" s="60"/>
      <c r="VX372" s="60"/>
      <c r="VY372" s="60"/>
      <c r="VZ372" s="60"/>
      <c r="WA372" s="60"/>
      <c r="WB372" s="60"/>
      <c r="WC372" s="60"/>
      <c r="WD372" s="60"/>
      <c r="WE372" s="60"/>
      <c r="WF372" s="60"/>
      <c r="WG372" s="60"/>
      <c r="WH372" s="60"/>
      <c r="WI372" s="60"/>
      <c r="WJ372" s="60"/>
      <c r="WK372" s="60"/>
      <c r="WL372" s="60"/>
      <c r="WM372" s="60"/>
      <c r="WN372" s="60"/>
      <c r="WO372" s="60"/>
      <c r="WP372" s="60"/>
      <c r="WQ372" s="60"/>
      <c r="WR372" s="60"/>
      <c r="WS372" s="60"/>
      <c r="WT372" s="60"/>
      <c r="WU372" s="60"/>
      <c r="WV372" s="60"/>
      <c r="WW372" s="60"/>
      <c r="WX372" s="60"/>
      <c r="WY372" s="60"/>
      <c r="WZ372" s="60"/>
      <c r="XA372" s="60"/>
      <c r="XB372" s="60"/>
      <c r="XC372" s="60"/>
      <c r="XD372" s="60"/>
      <c r="XE372" s="60"/>
      <c r="XF372" s="60"/>
      <c r="XG372" s="60"/>
      <c r="XH372" s="60"/>
      <c r="XI372" s="60"/>
      <c r="XJ372" s="60"/>
      <c r="XK372" s="60"/>
      <c r="XL372" s="60"/>
      <c r="XM372" s="60"/>
      <c r="XN372" s="60"/>
      <c r="XO372" s="60"/>
      <c r="XP372" s="60"/>
      <c r="XQ372" s="60"/>
      <c r="XR372" s="60"/>
      <c r="XS372" s="60"/>
      <c r="XT372" s="60"/>
      <c r="XU372" s="60"/>
      <c r="XV372" s="60"/>
      <c r="XW372" s="60"/>
      <c r="XX372" s="60"/>
      <c r="XY372" s="60"/>
      <c r="XZ372" s="60"/>
      <c r="YA372" s="60"/>
      <c r="YB372" s="60"/>
      <c r="YC372" s="60"/>
      <c r="YD372" s="60"/>
      <c r="YE372" s="60"/>
      <c r="YF372" s="60"/>
      <c r="YG372" s="60"/>
      <c r="YH372" s="60"/>
      <c r="YI372" s="60"/>
      <c r="YJ372" s="60"/>
      <c r="YK372" s="60"/>
      <c r="YL372" s="60"/>
      <c r="YM372" s="60"/>
      <c r="YN372" s="60"/>
      <c r="YO372" s="60"/>
      <c r="YP372" s="60"/>
      <c r="YQ372" s="60"/>
      <c r="YR372" s="60"/>
      <c r="YS372" s="60"/>
      <c r="YT372" s="60"/>
      <c r="YU372" s="60"/>
      <c r="YV372" s="60"/>
      <c r="YW372" s="60"/>
      <c r="YX372" s="60"/>
      <c r="YY372" s="60"/>
      <c r="YZ372" s="60"/>
      <c r="ZA372" s="60"/>
      <c r="ZB372" s="60"/>
      <c r="ZC372" s="60"/>
      <c r="ZD372" s="60"/>
      <c r="ZE372" s="60"/>
      <c r="ZF372" s="60"/>
      <c r="ZG372" s="60"/>
      <c r="ZH372" s="60"/>
      <c r="ZI372" s="60"/>
      <c r="ZJ372" s="60"/>
      <c r="ZK372" s="60"/>
      <c r="ZL372" s="60"/>
      <c r="ZM372" s="60"/>
      <c r="ZN372" s="60"/>
      <c r="ZO372" s="60"/>
      <c r="ZP372" s="60"/>
      <c r="ZQ372" s="60"/>
      <c r="ZR372" s="60"/>
      <c r="ZS372" s="60"/>
      <c r="ZT372" s="60"/>
      <c r="ZU372" s="60"/>
      <c r="ZV372" s="60"/>
      <c r="ZW372" s="60"/>
      <c r="ZX372" s="60"/>
      <c r="ZY372" s="60"/>
      <c r="ZZ372" s="60"/>
      <c r="AAA372" s="60"/>
      <c r="AAB372" s="60"/>
      <c r="AAC372" s="60"/>
      <c r="AAD372" s="60"/>
      <c r="AAE372" s="60"/>
      <c r="AAF372" s="60"/>
      <c r="AAG372" s="60"/>
      <c r="AAH372" s="60"/>
      <c r="AAI372" s="60"/>
      <c r="AAJ372" s="60"/>
      <c r="AAK372" s="60"/>
      <c r="AAL372" s="60"/>
      <c r="AAM372" s="60"/>
      <c r="AAN372" s="60"/>
      <c r="AAO372" s="60"/>
      <c r="AAP372" s="60"/>
      <c r="AAQ372" s="60"/>
      <c r="AAR372" s="60"/>
      <c r="AAS372" s="60"/>
      <c r="AAT372" s="60"/>
      <c r="AAU372" s="60"/>
      <c r="AAV372" s="60"/>
      <c r="AAW372" s="60"/>
      <c r="AAX372" s="60"/>
      <c r="AAY372" s="60"/>
      <c r="AAZ372" s="60"/>
      <c r="ABA372" s="60"/>
      <c r="ABB372" s="60"/>
      <c r="ABC372" s="60"/>
      <c r="ABD372" s="60"/>
      <c r="ABE372" s="60"/>
      <c r="ABF372" s="60"/>
      <c r="ABG372" s="60"/>
      <c r="ABH372" s="60"/>
      <c r="ABI372" s="60"/>
      <c r="ABJ372" s="60"/>
      <c r="ABK372" s="60"/>
      <c r="ABL372" s="60"/>
      <c r="ABM372" s="60"/>
      <c r="ABN372" s="60"/>
      <c r="ABO372" s="60"/>
      <c r="ABP372" s="60"/>
      <c r="ABQ372" s="60"/>
      <c r="ABR372" s="60"/>
      <c r="ABS372" s="60"/>
      <c r="ABT372" s="60"/>
      <c r="ABU372" s="60"/>
      <c r="ABV372" s="60"/>
      <c r="ABW372" s="60"/>
      <c r="ABX372" s="60"/>
      <c r="ABY372" s="60"/>
      <c r="ABZ372" s="60"/>
      <c r="ACA372" s="60"/>
      <c r="ACB372" s="60"/>
      <c r="ACC372" s="60"/>
      <c r="ACD372" s="60"/>
      <c r="ACE372" s="60"/>
      <c r="ACF372" s="60"/>
      <c r="ACG372" s="60"/>
      <c r="ACH372" s="60"/>
      <c r="ACI372" s="60"/>
      <c r="ACJ372" s="60"/>
      <c r="ACK372" s="60"/>
      <c r="ACL372" s="60"/>
      <c r="ACM372" s="60"/>
      <c r="ACN372" s="60"/>
      <c r="ACO372" s="60"/>
      <c r="ACP372" s="60"/>
      <c r="ACQ372" s="60"/>
      <c r="ACR372" s="60"/>
      <c r="ACS372" s="60"/>
      <c r="ACT372" s="60"/>
      <c r="ACU372" s="60"/>
      <c r="ACV372" s="60"/>
      <c r="ACW372" s="60"/>
      <c r="ACX372" s="60"/>
      <c r="ACY372" s="60"/>
      <c r="ACZ372" s="60"/>
      <c r="ADA372" s="60"/>
      <c r="ADB372" s="60"/>
      <c r="ADC372" s="60"/>
      <c r="ADD372" s="60"/>
      <c r="ADE372" s="60"/>
      <c r="ADF372" s="60"/>
      <c r="ADG372" s="60"/>
      <c r="ADH372" s="60"/>
      <c r="ADI372" s="60"/>
      <c r="ADJ372" s="60"/>
      <c r="ADK372" s="60"/>
      <c r="ADL372" s="60"/>
      <c r="ADM372" s="60"/>
      <c r="ADN372" s="60"/>
      <c r="ADO372" s="60"/>
      <c r="ADP372" s="60"/>
      <c r="ADQ372" s="60"/>
      <c r="ADR372" s="60"/>
      <c r="ADS372" s="60"/>
      <c r="ADT372" s="60"/>
      <c r="ADU372" s="60"/>
      <c r="ADV372" s="60"/>
      <c r="ADW372" s="60"/>
      <c r="ADX372" s="60"/>
      <c r="ADY372" s="60"/>
      <c r="ADZ372" s="60"/>
      <c r="AEA372" s="60"/>
      <c r="AEB372" s="60"/>
      <c r="AEC372" s="60"/>
      <c r="AED372" s="60"/>
      <c r="AEE372" s="60"/>
      <c r="AEF372" s="60"/>
      <c r="AEG372" s="60"/>
      <c r="AEH372" s="60"/>
      <c r="AEI372" s="60"/>
      <c r="AEJ372" s="60"/>
      <c r="AEK372" s="60"/>
      <c r="AEL372" s="60"/>
      <c r="AEM372" s="60"/>
      <c r="AEN372" s="60"/>
      <c r="AEO372" s="60"/>
      <c r="AEP372" s="60"/>
      <c r="AEQ372" s="60"/>
      <c r="AER372" s="60"/>
      <c r="AES372" s="60"/>
      <c r="AET372" s="60"/>
      <c r="AEU372" s="60"/>
      <c r="AEV372" s="60"/>
      <c r="AEW372" s="60"/>
      <c r="AEX372" s="60"/>
      <c r="AEY372" s="60"/>
      <c r="AEZ372" s="60"/>
      <c r="AFA372" s="60"/>
      <c r="AFB372" s="60"/>
      <c r="AFC372" s="60"/>
      <c r="AFD372" s="60"/>
      <c r="AFE372" s="60"/>
      <c r="AFF372" s="60"/>
      <c r="AFG372" s="60"/>
      <c r="AFH372" s="60"/>
      <c r="AFI372" s="60"/>
      <c r="AFJ372" s="60"/>
      <c r="AFK372" s="60"/>
      <c r="AFL372" s="60"/>
      <c r="AFM372" s="60"/>
      <c r="AFN372" s="60"/>
      <c r="AFO372" s="60"/>
      <c r="AFP372" s="60"/>
      <c r="AFQ372" s="60"/>
      <c r="AFR372" s="60"/>
      <c r="AFS372" s="60"/>
      <c r="AFT372" s="60"/>
      <c r="AFU372" s="60"/>
      <c r="AFV372" s="60"/>
      <c r="AFW372" s="60"/>
      <c r="AFX372" s="60"/>
      <c r="AFY372" s="60"/>
      <c r="AFZ372" s="60"/>
      <c r="AGA372" s="60"/>
      <c r="AGB372" s="60"/>
      <c r="AGC372" s="60"/>
      <c r="AGD372" s="60"/>
      <c r="AGE372" s="60"/>
      <c r="AGF372" s="60"/>
      <c r="AGG372" s="60"/>
      <c r="AGH372" s="60"/>
      <c r="AGI372" s="60"/>
      <c r="AGJ372" s="60"/>
      <c r="AGK372" s="60"/>
      <c r="AGL372" s="60"/>
      <c r="AGM372" s="60"/>
      <c r="AGN372" s="60"/>
      <c r="AGO372" s="60"/>
      <c r="AGP372" s="60"/>
      <c r="AGQ372" s="60"/>
      <c r="AGR372" s="60"/>
      <c r="AGS372" s="60"/>
      <c r="AGT372" s="60"/>
      <c r="AGU372" s="60"/>
      <c r="AGV372" s="60"/>
      <c r="AGW372" s="60"/>
      <c r="AGX372" s="60"/>
      <c r="AGY372" s="60"/>
      <c r="AGZ372" s="60"/>
      <c r="AHA372" s="60"/>
      <c r="AHB372" s="60"/>
      <c r="AHC372" s="60"/>
      <c r="AHD372" s="60"/>
      <c r="AHE372" s="60"/>
      <c r="AHF372" s="60"/>
      <c r="AHG372" s="60"/>
      <c r="AHH372" s="60"/>
      <c r="AHI372" s="60"/>
      <c r="AHJ372" s="60"/>
      <c r="AHK372" s="60"/>
      <c r="AHL372" s="60"/>
      <c r="AHM372" s="60"/>
      <c r="AHN372" s="60"/>
      <c r="AHO372" s="60"/>
      <c r="AHP372" s="60"/>
      <c r="AHQ372" s="60"/>
      <c r="AHR372" s="60"/>
      <c r="AHS372" s="60"/>
      <c r="AHT372" s="60"/>
      <c r="AHU372" s="60"/>
      <c r="AHV372" s="60"/>
      <c r="AHW372" s="60"/>
      <c r="AHX372" s="60"/>
      <c r="AHY372" s="60"/>
      <c r="AHZ372" s="60"/>
      <c r="AIA372" s="60"/>
      <c r="AIB372" s="60"/>
      <c r="AIC372" s="60"/>
      <c r="AID372" s="60"/>
      <c r="AIE372" s="60"/>
      <c r="AIF372" s="60"/>
      <c r="AIG372" s="60"/>
      <c r="AIH372" s="60"/>
      <c r="AII372" s="60"/>
      <c r="AIJ372" s="60"/>
      <c r="AIK372" s="60"/>
      <c r="AIL372" s="60"/>
      <c r="AIM372" s="60"/>
      <c r="AIN372" s="60"/>
      <c r="AIO372" s="60"/>
      <c r="AIP372" s="60"/>
      <c r="AIQ372" s="60"/>
      <c r="AIR372" s="60"/>
      <c r="AIS372" s="60"/>
      <c r="AIT372" s="60"/>
      <c r="AIU372" s="60"/>
      <c r="AIV372" s="60"/>
      <c r="AIW372" s="60"/>
      <c r="AIX372" s="60"/>
      <c r="AIY372" s="60"/>
      <c r="AIZ372" s="60"/>
      <c r="AJA372" s="60"/>
      <c r="AJB372" s="60"/>
      <c r="AJC372" s="60"/>
      <c r="AJD372" s="60"/>
      <c r="AJE372" s="60"/>
      <c r="AJF372" s="60"/>
      <c r="AJG372" s="60"/>
      <c r="AJH372" s="60"/>
      <c r="AJI372" s="60"/>
      <c r="AJJ372" s="60"/>
      <c r="AJK372" s="60"/>
      <c r="AJL372" s="60"/>
      <c r="AJM372" s="60"/>
      <c r="AJN372" s="60"/>
      <c r="AJO372" s="60"/>
      <c r="AJP372" s="60"/>
      <c r="AJQ372" s="60"/>
      <c r="AJR372" s="60"/>
      <c r="AJS372" s="60"/>
      <c r="AJT372" s="60"/>
      <c r="AJU372" s="60"/>
      <c r="AJV372" s="60"/>
      <c r="AJW372" s="60"/>
      <c r="AJX372" s="60"/>
      <c r="AJY372" s="60"/>
      <c r="AJZ372" s="60"/>
      <c r="AKA372" s="60"/>
      <c r="AKB372" s="60"/>
      <c r="AKC372" s="60"/>
      <c r="AKD372" s="60"/>
      <c r="AKE372" s="60"/>
      <c r="AKF372" s="60"/>
      <c r="AKG372" s="60"/>
      <c r="AKH372" s="60"/>
      <c r="AKI372" s="60"/>
      <c r="AKJ372" s="60"/>
      <c r="AKK372" s="60"/>
      <c r="AKL372" s="60"/>
      <c r="AKM372" s="60"/>
      <c r="AKN372" s="60"/>
      <c r="AKO372" s="60"/>
      <c r="AKP372" s="60"/>
      <c r="AKQ372" s="60"/>
      <c r="AKR372" s="60"/>
      <c r="AKS372" s="60"/>
      <c r="AKT372" s="60"/>
      <c r="AKU372" s="60"/>
      <c r="AKV372" s="60"/>
      <c r="AKW372" s="60"/>
      <c r="AKX372" s="60"/>
      <c r="AKY372" s="60"/>
      <c r="AKZ372" s="60"/>
      <c r="ALA372" s="60"/>
      <c r="ALB372" s="60"/>
      <c r="ALC372" s="60"/>
      <c r="ALD372" s="60"/>
      <c r="ALE372" s="60"/>
      <c r="ALF372" s="60"/>
      <c r="ALG372" s="60"/>
      <c r="ALH372" s="60"/>
      <c r="ALI372" s="60"/>
      <c r="ALJ372" s="60"/>
      <c r="ALK372" s="60"/>
      <c r="ALL372" s="60"/>
      <c r="ALM372" s="60"/>
      <c r="ALN372" s="60"/>
      <c r="ALO372" s="60"/>
      <c r="ALP372" s="60"/>
      <c r="ALQ372" s="60"/>
      <c r="ALR372" s="60"/>
      <c r="ALS372" s="60"/>
      <c r="ALT372" s="60"/>
      <c r="ALU372" s="60"/>
      <c r="ALV372" s="60"/>
    </row>
    <row r="373" spans="1:1010" customFormat="1" ht="27" customHeight="1" thickBot="1" x14ac:dyDescent="0.3">
      <c r="A373" s="181"/>
      <c r="B373" s="182"/>
      <c r="C373" s="182"/>
      <c r="D373" s="183"/>
      <c r="E373" s="8"/>
      <c r="F373" s="60"/>
      <c r="G373" s="1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  <c r="IW373" s="60"/>
      <c r="IX373" s="60"/>
      <c r="IY373" s="60"/>
      <c r="IZ373" s="60"/>
      <c r="JA373" s="60"/>
      <c r="JB373" s="60"/>
      <c r="JC373" s="60"/>
      <c r="JD373" s="60"/>
      <c r="JE373" s="60"/>
      <c r="JF373" s="60"/>
      <c r="JG373" s="60"/>
      <c r="JH373" s="60"/>
      <c r="JI373" s="60"/>
      <c r="JJ373" s="60"/>
      <c r="JK373" s="60"/>
      <c r="JL373" s="60"/>
      <c r="JM373" s="60"/>
      <c r="JN373" s="60"/>
      <c r="JO373" s="60"/>
      <c r="JP373" s="60"/>
      <c r="JQ373" s="60"/>
      <c r="JR373" s="60"/>
      <c r="JS373" s="60"/>
      <c r="JT373" s="60"/>
      <c r="JU373" s="60"/>
      <c r="JV373" s="60"/>
      <c r="JW373" s="60"/>
      <c r="JX373" s="60"/>
      <c r="JY373" s="60"/>
      <c r="JZ373" s="60"/>
      <c r="KA373" s="60"/>
      <c r="KB373" s="60"/>
      <c r="KC373" s="60"/>
      <c r="KD373" s="60"/>
      <c r="KE373" s="60"/>
      <c r="KF373" s="60"/>
      <c r="KG373" s="60"/>
      <c r="KH373" s="60"/>
      <c r="KI373" s="60"/>
      <c r="KJ373" s="60"/>
      <c r="KK373" s="60"/>
      <c r="KL373" s="60"/>
      <c r="KM373" s="60"/>
      <c r="KN373" s="60"/>
      <c r="KO373" s="60"/>
      <c r="KP373" s="60"/>
      <c r="KQ373" s="60"/>
      <c r="KR373" s="60"/>
      <c r="KS373" s="60"/>
      <c r="KT373" s="60"/>
      <c r="KU373" s="60"/>
      <c r="KV373" s="60"/>
      <c r="KW373" s="60"/>
      <c r="KX373" s="60"/>
      <c r="KY373" s="60"/>
      <c r="KZ373" s="60"/>
      <c r="LA373" s="60"/>
      <c r="LB373" s="60"/>
      <c r="LC373" s="60"/>
      <c r="LD373" s="60"/>
      <c r="LE373" s="60"/>
      <c r="LF373" s="60"/>
      <c r="LG373" s="60"/>
      <c r="LH373" s="60"/>
      <c r="LI373" s="60"/>
      <c r="LJ373" s="60"/>
      <c r="LK373" s="60"/>
      <c r="LL373" s="60"/>
      <c r="LM373" s="60"/>
      <c r="LN373" s="60"/>
      <c r="LO373" s="60"/>
      <c r="LP373" s="60"/>
      <c r="LQ373" s="60"/>
      <c r="LR373" s="60"/>
      <c r="LS373" s="60"/>
      <c r="LT373" s="60"/>
      <c r="LU373" s="60"/>
      <c r="LV373" s="60"/>
      <c r="LW373" s="60"/>
      <c r="LX373" s="60"/>
      <c r="LY373" s="60"/>
      <c r="LZ373" s="60"/>
      <c r="MA373" s="60"/>
      <c r="MB373" s="60"/>
      <c r="MC373" s="60"/>
      <c r="MD373" s="60"/>
      <c r="ME373" s="60"/>
      <c r="MF373" s="60"/>
      <c r="MG373" s="60"/>
      <c r="MH373" s="60"/>
      <c r="MI373" s="60"/>
      <c r="MJ373" s="60"/>
      <c r="MK373" s="60"/>
      <c r="ML373" s="60"/>
      <c r="MM373" s="60"/>
      <c r="MN373" s="60"/>
      <c r="MO373" s="60"/>
      <c r="MP373" s="60"/>
      <c r="MQ373" s="60"/>
      <c r="MR373" s="60"/>
      <c r="MS373" s="60"/>
      <c r="MT373" s="60"/>
      <c r="MU373" s="60"/>
      <c r="MV373" s="60"/>
      <c r="MW373" s="60"/>
      <c r="MX373" s="60"/>
      <c r="MY373" s="60"/>
      <c r="MZ373" s="60"/>
      <c r="NA373" s="60"/>
      <c r="NB373" s="60"/>
      <c r="NC373" s="60"/>
      <c r="ND373" s="60"/>
      <c r="NE373" s="60"/>
      <c r="NF373" s="60"/>
      <c r="NG373" s="60"/>
      <c r="NH373" s="60"/>
      <c r="NI373" s="60"/>
      <c r="NJ373" s="60"/>
      <c r="NK373" s="60"/>
      <c r="NL373" s="60"/>
      <c r="NM373" s="60"/>
      <c r="NN373" s="60"/>
      <c r="NO373" s="60"/>
      <c r="NP373" s="60"/>
      <c r="NQ373" s="60"/>
      <c r="NR373" s="60"/>
      <c r="NS373" s="60"/>
      <c r="NT373" s="60"/>
      <c r="NU373" s="60"/>
      <c r="NV373" s="60"/>
      <c r="NW373" s="60"/>
      <c r="NX373" s="60"/>
      <c r="NY373" s="60"/>
      <c r="NZ373" s="60"/>
      <c r="OA373" s="60"/>
      <c r="OB373" s="60"/>
      <c r="OC373" s="60"/>
      <c r="OD373" s="60"/>
      <c r="OE373" s="60"/>
      <c r="OF373" s="60"/>
      <c r="OG373" s="60"/>
      <c r="OH373" s="60"/>
      <c r="OI373" s="60"/>
      <c r="OJ373" s="60"/>
      <c r="OK373" s="60"/>
      <c r="OL373" s="60"/>
      <c r="OM373" s="60"/>
      <c r="ON373" s="60"/>
      <c r="OO373" s="60"/>
      <c r="OP373" s="60"/>
      <c r="OQ373" s="60"/>
      <c r="OR373" s="60"/>
      <c r="OS373" s="60"/>
      <c r="OT373" s="60"/>
      <c r="OU373" s="60"/>
      <c r="OV373" s="60"/>
      <c r="OW373" s="60"/>
      <c r="OX373" s="60"/>
      <c r="OY373" s="60"/>
      <c r="OZ373" s="60"/>
      <c r="PA373" s="60"/>
      <c r="PB373" s="60"/>
      <c r="PC373" s="60"/>
      <c r="PD373" s="60"/>
      <c r="PE373" s="60"/>
      <c r="PF373" s="60"/>
      <c r="PG373" s="60"/>
      <c r="PH373" s="60"/>
      <c r="PI373" s="60"/>
      <c r="PJ373" s="60"/>
      <c r="PK373" s="60"/>
      <c r="PL373" s="60"/>
      <c r="PM373" s="60"/>
      <c r="PN373" s="60"/>
      <c r="PO373" s="60"/>
      <c r="PP373" s="60"/>
      <c r="PQ373" s="60"/>
      <c r="PR373" s="60"/>
      <c r="PS373" s="60"/>
      <c r="PT373" s="60"/>
      <c r="PU373" s="60"/>
      <c r="PV373" s="60"/>
      <c r="PW373" s="60"/>
      <c r="PX373" s="60"/>
      <c r="PY373" s="60"/>
      <c r="PZ373" s="60"/>
      <c r="QA373" s="60"/>
      <c r="QB373" s="60"/>
      <c r="QC373" s="60"/>
      <c r="QD373" s="60"/>
      <c r="QE373" s="60"/>
      <c r="QF373" s="60"/>
      <c r="QG373" s="60"/>
      <c r="QH373" s="60"/>
      <c r="QI373" s="60"/>
      <c r="QJ373" s="60"/>
      <c r="QK373" s="60"/>
      <c r="QL373" s="60"/>
      <c r="QM373" s="60"/>
      <c r="QN373" s="60"/>
      <c r="QO373" s="60"/>
      <c r="QP373" s="60"/>
      <c r="QQ373" s="60"/>
      <c r="QR373" s="60"/>
      <c r="QS373" s="60"/>
      <c r="QT373" s="60"/>
      <c r="QU373" s="60"/>
      <c r="QV373" s="60"/>
      <c r="QW373" s="60"/>
      <c r="QX373" s="60"/>
      <c r="QY373" s="60"/>
      <c r="QZ373" s="60"/>
      <c r="RA373" s="60"/>
      <c r="RB373" s="60"/>
      <c r="RC373" s="60"/>
      <c r="RD373" s="60"/>
      <c r="RE373" s="60"/>
      <c r="RF373" s="60"/>
      <c r="RG373" s="60"/>
      <c r="RH373" s="60"/>
      <c r="RI373" s="60"/>
      <c r="RJ373" s="60"/>
      <c r="RK373" s="60"/>
      <c r="RL373" s="60"/>
      <c r="RM373" s="60"/>
      <c r="RN373" s="60"/>
      <c r="RO373" s="60"/>
      <c r="RP373" s="60"/>
      <c r="RQ373" s="60"/>
      <c r="RR373" s="60"/>
      <c r="RS373" s="60"/>
      <c r="RT373" s="60"/>
      <c r="RU373" s="60"/>
      <c r="RV373" s="60"/>
      <c r="RW373" s="60"/>
      <c r="RX373" s="60"/>
      <c r="RY373" s="60"/>
      <c r="RZ373" s="60"/>
      <c r="SA373" s="60"/>
      <c r="SB373" s="60"/>
      <c r="SC373" s="60"/>
      <c r="SD373" s="60"/>
      <c r="SE373" s="60"/>
      <c r="SF373" s="60"/>
      <c r="SG373" s="60"/>
      <c r="SH373" s="60"/>
      <c r="SI373" s="60"/>
      <c r="SJ373" s="60"/>
      <c r="SK373" s="60"/>
      <c r="SL373" s="60"/>
      <c r="SM373" s="60"/>
      <c r="SN373" s="60"/>
      <c r="SO373" s="60"/>
      <c r="SP373" s="60"/>
      <c r="SQ373" s="60"/>
      <c r="SR373" s="60"/>
      <c r="SS373" s="60"/>
      <c r="ST373" s="60"/>
      <c r="SU373" s="60"/>
      <c r="SV373" s="60"/>
      <c r="SW373" s="60"/>
      <c r="SX373" s="60"/>
      <c r="SY373" s="60"/>
      <c r="SZ373" s="60"/>
      <c r="TA373" s="60"/>
      <c r="TB373" s="60"/>
      <c r="TC373" s="60"/>
      <c r="TD373" s="60"/>
      <c r="TE373" s="60"/>
      <c r="TF373" s="60"/>
      <c r="TG373" s="60"/>
      <c r="TH373" s="60"/>
      <c r="TI373" s="60"/>
      <c r="TJ373" s="60"/>
      <c r="TK373" s="60"/>
      <c r="TL373" s="60"/>
      <c r="TM373" s="60"/>
      <c r="TN373" s="60"/>
      <c r="TO373" s="60"/>
      <c r="TP373" s="60"/>
      <c r="TQ373" s="60"/>
      <c r="TR373" s="60"/>
      <c r="TS373" s="60"/>
      <c r="TT373" s="60"/>
      <c r="TU373" s="60"/>
      <c r="TV373" s="60"/>
      <c r="TW373" s="60"/>
      <c r="TX373" s="60"/>
      <c r="TY373" s="60"/>
      <c r="TZ373" s="60"/>
      <c r="UA373" s="60"/>
      <c r="UB373" s="60"/>
      <c r="UC373" s="60"/>
      <c r="UD373" s="60"/>
      <c r="UE373" s="60"/>
      <c r="UF373" s="60"/>
      <c r="UG373" s="60"/>
      <c r="UH373" s="60"/>
      <c r="UI373" s="60"/>
      <c r="UJ373" s="60"/>
      <c r="UK373" s="60"/>
      <c r="UL373" s="60"/>
      <c r="UM373" s="60"/>
      <c r="UN373" s="60"/>
      <c r="UO373" s="60"/>
      <c r="UP373" s="60"/>
      <c r="UQ373" s="60"/>
      <c r="UR373" s="60"/>
      <c r="US373" s="60"/>
      <c r="UT373" s="60"/>
      <c r="UU373" s="60"/>
      <c r="UV373" s="60"/>
      <c r="UW373" s="60"/>
      <c r="UX373" s="60"/>
      <c r="UY373" s="60"/>
      <c r="UZ373" s="60"/>
      <c r="VA373" s="60"/>
      <c r="VB373" s="60"/>
      <c r="VC373" s="60"/>
      <c r="VD373" s="60"/>
      <c r="VE373" s="60"/>
      <c r="VF373" s="60"/>
      <c r="VG373" s="60"/>
      <c r="VH373" s="60"/>
      <c r="VI373" s="60"/>
      <c r="VJ373" s="60"/>
      <c r="VK373" s="60"/>
      <c r="VL373" s="60"/>
      <c r="VM373" s="60"/>
      <c r="VN373" s="60"/>
      <c r="VO373" s="60"/>
      <c r="VP373" s="60"/>
      <c r="VQ373" s="60"/>
      <c r="VR373" s="60"/>
      <c r="VS373" s="60"/>
      <c r="VT373" s="60"/>
      <c r="VU373" s="60"/>
      <c r="VV373" s="60"/>
      <c r="VW373" s="60"/>
      <c r="VX373" s="60"/>
      <c r="VY373" s="60"/>
      <c r="VZ373" s="60"/>
      <c r="WA373" s="60"/>
      <c r="WB373" s="60"/>
      <c r="WC373" s="60"/>
      <c r="WD373" s="60"/>
      <c r="WE373" s="60"/>
      <c r="WF373" s="60"/>
      <c r="WG373" s="60"/>
      <c r="WH373" s="60"/>
      <c r="WI373" s="60"/>
      <c r="WJ373" s="60"/>
      <c r="WK373" s="60"/>
      <c r="WL373" s="60"/>
      <c r="WM373" s="60"/>
      <c r="WN373" s="60"/>
      <c r="WO373" s="60"/>
      <c r="WP373" s="60"/>
      <c r="WQ373" s="60"/>
      <c r="WR373" s="60"/>
      <c r="WS373" s="60"/>
      <c r="WT373" s="60"/>
      <c r="WU373" s="60"/>
      <c r="WV373" s="60"/>
      <c r="WW373" s="60"/>
      <c r="WX373" s="60"/>
      <c r="WY373" s="60"/>
      <c r="WZ373" s="60"/>
      <c r="XA373" s="60"/>
      <c r="XB373" s="60"/>
      <c r="XC373" s="60"/>
      <c r="XD373" s="60"/>
      <c r="XE373" s="60"/>
      <c r="XF373" s="60"/>
      <c r="XG373" s="60"/>
      <c r="XH373" s="60"/>
      <c r="XI373" s="60"/>
      <c r="XJ373" s="60"/>
      <c r="XK373" s="60"/>
      <c r="XL373" s="60"/>
      <c r="XM373" s="60"/>
      <c r="XN373" s="60"/>
      <c r="XO373" s="60"/>
      <c r="XP373" s="60"/>
      <c r="XQ373" s="60"/>
      <c r="XR373" s="60"/>
      <c r="XS373" s="60"/>
      <c r="XT373" s="60"/>
      <c r="XU373" s="60"/>
      <c r="XV373" s="60"/>
      <c r="XW373" s="60"/>
      <c r="XX373" s="60"/>
      <c r="XY373" s="60"/>
      <c r="XZ373" s="60"/>
      <c r="YA373" s="60"/>
      <c r="YB373" s="60"/>
      <c r="YC373" s="60"/>
      <c r="YD373" s="60"/>
      <c r="YE373" s="60"/>
      <c r="YF373" s="60"/>
      <c r="YG373" s="60"/>
      <c r="YH373" s="60"/>
      <c r="YI373" s="60"/>
      <c r="YJ373" s="60"/>
      <c r="YK373" s="60"/>
      <c r="YL373" s="60"/>
      <c r="YM373" s="60"/>
      <c r="YN373" s="60"/>
      <c r="YO373" s="60"/>
      <c r="YP373" s="60"/>
      <c r="YQ373" s="60"/>
      <c r="YR373" s="60"/>
      <c r="YS373" s="60"/>
      <c r="YT373" s="60"/>
      <c r="YU373" s="60"/>
      <c r="YV373" s="60"/>
      <c r="YW373" s="60"/>
      <c r="YX373" s="60"/>
      <c r="YY373" s="60"/>
      <c r="YZ373" s="60"/>
      <c r="ZA373" s="60"/>
      <c r="ZB373" s="60"/>
      <c r="ZC373" s="60"/>
      <c r="ZD373" s="60"/>
      <c r="ZE373" s="60"/>
      <c r="ZF373" s="60"/>
      <c r="ZG373" s="60"/>
      <c r="ZH373" s="60"/>
      <c r="ZI373" s="60"/>
      <c r="ZJ373" s="60"/>
      <c r="ZK373" s="60"/>
      <c r="ZL373" s="60"/>
      <c r="ZM373" s="60"/>
      <c r="ZN373" s="60"/>
      <c r="ZO373" s="60"/>
      <c r="ZP373" s="60"/>
      <c r="ZQ373" s="60"/>
      <c r="ZR373" s="60"/>
      <c r="ZS373" s="60"/>
      <c r="ZT373" s="60"/>
      <c r="ZU373" s="60"/>
      <c r="ZV373" s="60"/>
      <c r="ZW373" s="60"/>
      <c r="ZX373" s="60"/>
      <c r="ZY373" s="60"/>
      <c r="ZZ373" s="60"/>
      <c r="AAA373" s="60"/>
      <c r="AAB373" s="60"/>
      <c r="AAC373" s="60"/>
      <c r="AAD373" s="60"/>
      <c r="AAE373" s="60"/>
      <c r="AAF373" s="60"/>
      <c r="AAG373" s="60"/>
      <c r="AAH373" s="60"/>
      <c r="AAI373" s="60"/>
      <c r="AAJ373" s="60"/>
      <c r="AAK373" s="60"/>
      <c r="AAL373" s="60"/>
      <c r="AAM373" s="60"/>
      <c r="AAN373" s="60"/>
      <c r="AAO373" s="60"/>
      <c r="AAP373" s="60"/>
      <c r="AAQ373" s="60"/>
      <c r="AAR373" s="60"/>
      <c r="AAS373" s="60"/>
      <c r="AAT373" s="60"/>
      <c r="AAU373" s="60"/>
      <c r="AAV373" s="60"/>
      <c r="AAW373" s="60"/>
      <c r="AAX373" s="60"/>
      <c r="AAY373" s="60"/>
      <c r="AAZ373" s="60"/>
      <c r="ABA373" s="60"/>
      <c r="ABB373" s="60"/>
      <c r="ABC373" s="60"/>
      <c r="ABD373" s="60"/>
      <c r="ABE373" s="60"/>
      <c r="ABF373" s="60"/>
      <c r="ABG373" s="60"/>
      <c r="ABH373" s="60"/>
      <c r="ABI373" s="60"/>
      <c r="ABJ373" s="60"/>
      <c r="ABK373" s="60"/>
      <c r="ABL373" s="60"/>
      <c r="ABM373" s="60"/>
      <c r="ABN373" s="60"/>
      <c r="ABO373" s="60"/>
      <c r="ABP373" s="60"/>
      <c r="ABQ373" s="60"/>
      <c r="ABR373" s="60"/>
      <c r="ABS373" s="60"/>
      <c r="ABT373" s="60"/>
      <c r="ABU373" s="60"/>
      <c r="ABV373" s="60"/>
      <c r="ABW373" s="60"/>
      <c r="ABX373" s="60"/>
      <c r="ABY373" s="60"/>
      <c r="ABZ373" s="60"/>
      <c r="ACA373" s="60"/>
      <c r="ACB373" s="60"/>
      <c r="ACC373" s="60"/>
      <c r="ACD373" s="60"/>
      <c r="ACE373" s="60"/>
      <c r="ACF373" s="60"/>
      <c r="ACG373" s="60"/>
      <c r="ACH373" s="60"/>
      <c r="ACI373" s="60"/>
      <c r="ACJ373" s="60"/>
      <c r="ACK373" s="60"/>
      <c r="ACL373" s="60"/>
      <c r="ACM373" s="60"/>
      <c r="ACN373" s="60"/>
      <c r="ACO373" s="60"/>
      <c r="ACP373" s="60"/>
      <c r="ACQ373" s="60"/>
      <c r="ACR373" s="60"/>
      <c r="ACS373" s="60"/>
      <c r="ACT373" s="60"/>
      <c r="ACU373" s="60"/>
      <c r="ACV373" s="60"/>
      <c r="ACW373" s="60"/>
      <c r="ACX373" s="60"/>
      <c r="ACY373" s="60"/>
      <c r="ACZ373" s="60"/>
      <c r="ADA373" s="60"/>
      <c r="ADB373" s="60"/>
      <c r="ADC373" s="60"/>
      <c r="ADD373" s="60"/>
      <c r="ADE373" s="60"/>
      <c r="ADF373" s="60"/>
      <c r="ADG373" s="60"/>
      <c r="ADH373" s="60"/>
      <c r="ADI373" s="60"/>
      <c r="ADJ373" s="60"/>
      <c r="ADK373" s="60"/>
      <c r="ADL373" s="60"/>
      <c r="ADM373" s="60"/>
      <c r="ADN373" s="60"/>
      <c r="ADO373" s="60"/>
      <c r="ADP373" s="60"/>
      <c r="ADQ373" s="60"/>
      <c r="ADR373" s="60"/>
      <c r="ADS373" s="60"/>
      <c r="ADT373" s="60"/>
      <c r="ADU373" s="60"/>
      <c r="ADV373" s="60"/>
      <c r="ADW373" s="60"/>
      <c r="ADX373" s="60"/>
      <c r="ADY373" s="60"/>
      <c r="ADZ373" s="60"/>
      <c r="AEA373" s="60"/>
      <c r="AEB373" s="60"/>
      <c r="AEC373" s="60"/>
      <c r="AED373" s="60"/>
      <c r="AEE373" s="60"/>
      <c r="AEF373" s="60"/>
      <c r="AEG373" s="60"/>
      <c r="AEH373" s="60"/>
      <c r="AEI373" s="60"/>
      <c r="AEJ373" s="60"/>
      <c r="AEK373" s="60"/>
      <c r="AEL373" s="60"/>
      <c r="AEM373" s="60"/>
      <c r="AEN373" s="60"/>
      <c r="AEO373" s="60"/>
      <c r="AEP373" s="60"/>
      <c r="AEQ373" s="60"/>
      <c r="AER373" s="60"/>
      <c r="AES373" s="60"/>
      <c r="AET373" s="60"/>
      <c r="AEU373" s="60"/>
      <c r="AEV373" s="60"/>
      <c r="AEW373" s="60"/>
      <c r="AEX373" s="60"/>
      <c r="AEY373" s="60"/>
      <c r="AEZ373" s="60"/>
      <c r="AFA373" s="60"/>
      <c r="AFB373" s="60"/>
      <c r="AFC373" s="60"/>
      <c r="AFD373" s="60"/>
      <c r="AFE373" s="60"/>
      <c r="AFF373" s="60"/>
      <c r="AFG373" s="60"/>
      <c r="AFH373" s="60"/>
      <c r="AFI373" s="60"/>
      <c r="AFJ373" s="60"/>
      <c r="AFK373" s="60"/>
      <c r="AFL373" s="60"/>
      <c r="AFM373" s="60"/>
      <c r="AFN373" s="60"/>
      <c r="AFO373" s="60"/>
      <c r="AFP373" s="60"/>
      <c r="AFQ373" s="60"/>
      <c r="AFR373" s="60"/>
      <c r="AFS373" s="60"/>
      <c r="AFT373" s="60"/>
      <c r="AFU373" s="60"/>
      <c r="AFV373" s="60"/>
      <c r="AFW373" s="60"/>
      <c r="AFX373" s="60"/>
      <c r="AFY373" s="60"/>
      <c r="AFZ373" s="60"/>
      <c r="AGA373" s="60"/>
      <c r="AGB373" s="60"/>
      <c r="AGC373" s="60"/>
      <c r="AGD373" s="60"/>
      <c r="AGE373" s="60"/>
      <c r="AGF373" s="60"/>
      <c r="AGG373" s="60"/>
      <c r="AGH373" s="60"/>
      <c r="AGI373" s="60"/>
      <c r="AGJ373" s="60"/>
      <c r="AGK373" s="60"/>
      <c r="AGL373" s="60"/>
      <c r="AGM373" s="60"/>
      <c r="AGN373" s="60"/>
      <c r="AGO373" s="60"/>
      <c r="AGP373" s="60"/>
      <c r="AGQ373" s="60"/>
      <c r="AGR373" s="60"/>
      <c r="AGS373" s="60"/>
      <c r="AGT373" s="60"/>
      <c r="AGU373" s="60"/>
      <c r="AGV373" s="60"/>
      <c r="AGW373" s="60"/>
      <c r="AGX373" s="60"/>
      <c r="AGY373" s="60"/>
      <c r="AGZ373" s="60"/>
      <c r="AHA373" s="60"/>
      <c r="AHB373" s="60"/>
      <c r="AHC373" s="60"/>
      <c r="AHD373" s="60"/>
      <c r="AHE373" s="60"/>
      <c r="AHF373" s="60"/>
      <c r="AHG373" s="60"/>
      <c r="AHH373" s="60"/>
      <c r="AHI373" s="60"/>
      <c r="AHJ373" s="60"/>
      <c r="AHK373" s="60"/>
      <c r="AHL373" s="60"/>
      <c r="AHM373" s="60"/>
      <c r="AHN373" s="60"/>
      <c r="AHO373" s="60"/>
      <c r="AHP373" s="60"/>
      <c r="AHQ373" s="60"/>
      <c r="AHR373" s="60"/>
      <c r="AHS373" s="60"/>
      <c r="AHT373" s="60"/>
      <c r="AHU373" s="60"/>
      <c r="AHV373" s="60"/>
      <c r="AHW373" s="60"/>
      <c r="AHX373" s="60"/>
      <c r="AHY373" s="60"/>
      <c r="AHZ373" s="60"/>
      <c r="AIA373" s="60"/>
      <c r="AIB373" s="60"/>
      <c r="AIC373" s="60"/>
      <c r="AID373" s="60"/>
      <c r="AIE373" s="60"/>
      <c r="AIF373" s="60"/>
      <c r="AIG373" s="60"/>
      <c r="AIH373" s="60"/>
      <c r="AII373" s="60"/>
      <c r="AIJ373" s="60"/>
      <c r="AIK373" s="60"/>
      <c r="AIL373" s="60"/>
      <c r="AIM373" s="60"/>
      <c r="AIN373" s="60"/>
      <c r="AIO373" s="60"/>
      <c r="AIP373" s="60"/>
      <c r="AIQ373" s="60"/>
      <c r="AIR373" s="60"/>
      <c r="AIS373" s="60"/>
      <c r="AIT373" s="60"/>
      <c r="AIU373" s="60"/>
      <c r="AIV373" s="60"/>
      <c r="AIW373" s="60"/>
      <c r="AIX373" s="60"/>
      <c r="AIY373" s="60"/>
      <c r="AIZ373" s="60"/>
      <c r="AJA373" s="60"/>
      <c r="AJB373" s="60"/>
      <c r="AJC373" s="60"/>
      <c r="AJD373" s="60"/>
      <c r="AJE373" s="60"/>
      <c r="AJF373" s="60"/>
      <c r="AJG373" s="60"/>
      <c r="AJH373" s="60"/>
      <c r="AJI373" s="60"/>
      <c r="AJJ373" s="60"/>
      <c r="AJK373" s="60"/>
      <c r="AJL373" s="60"/>
      <c r="AJM373" s="60"/>
      <c r="AJN373" s="60"/>
      <c r="AJO373" s="60"/>
      <c r="AJP373" s="60"/>
      <c r="AJQ373" s="60"/>
      <c r="AJR373" s="60"/>
      <c r="AJS373" s="60"/>
      <c r="AJT373" s="60"/>
      <c r="AJU373" s="60"/>
      <c r="AJV373" s="60"/>
      <c r="AJW373" s="60"/>
      <c r="AJX373" s="60"/>
      <c r="AJY373" s="60"/>
      <c r="AJZ373" s="60"/>
      <c r="AKA373" s="60"/>
      <c r="AKB373" s="60"/>
      <c r="AKC373" s="60"/>
      <c r="AKD373" s="60"/>
      <c r="AKE373" s="60"/>
      <c r="AKF373" s="60"/>
      <c r="AKG373" s="60"/>
      <c r="AKH373" s="60"/>
      <c r="AKI373" s="60"/>
      <c r="AKJ373" s="60"/>
      <c r="AKK373" s="60"/>
      <c r="AKL373" s="60"/>
      <c r="AKM373" s="60"/>
      <c r="AKN373" s="60"/>
      <c r="AKO373" s="60"/>
      <c r="AKP373" s="60"/>
      <c r="AKQ373" s="60"/>
      <c r="AKR373" s="60"/>
      <c r="AKS373" s="60"/>
      <c r="AKT373" s="60"/>
      <c r="AKU373" s="60"/>
      <c r="AKV373" s="60"/>
      <c r="AKW373" s="60"/>
      <c r="AKX373" s="60"/>
      <c r="AKY373" s="60"/>
      <c r="AKZ373" s="60"/>
      <c r="ALA373" s="60"/>
      <c r="ALB373" s="60"/>
      <c r="ALC373" s="60"/>
      <c r="ALD373" s="60"/>
      <c r="ALE373" s="60"/>
      <c r="ALF373" s="60"/>
      <c r="ALG373" s="60"/>
      <c r="ALH373" s="60"/>
      <c r="ALI373" s="60"/>
      <c r="ALJ373" s="60"/>
      <c r="ALK373" s="60"/>
      <c r="ALL373" s="60"/>
      <c r="ALM373" s="60"/>
      <c r="ALN373" s="60"/>
      <c r="ALO373" s="60"/>
      <c r="ALP373" s="60"/>
      <c r="ALQ373" s="60"/>
      <c r="ALR373" s="60"/>
      <c r="ALS373" s="60"/>
      <c r="ALT373" s="60"/>
      <c r="ALU373" s="60"/>
      <c r="ALV373" s="60"/>
    </row>
    <row r="374" spans="1:1010" customFormat="1" ht="27" customHeight="1" x14ac:dyDescent="0.25">
      <c r="A374" s="169" t="s">
        <v>466</v>
      </c>
      <c r="B374" s="170"/>
      <c r="C374" s="46" t="s">
        <v>176</v>
      </c>
      <c r="D374" s="52" t="s">
        <v>177</v>
      </c>
      <c r="E374" s="8"/>
      <c r="F374" s="60"/>
      <c r="G374" s="1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  <c r="IW374" s="60"/>
      <c r="IX374" s="60"/>
      <c r="IY374" s="60"/>
      <c r="IZ374" s="60"/>
      <c r="JA374" s="60"/>
      <c r="JB374" s="60"/>
      <c r="JC374" s="60"/>
      <c r="JD374" s="60"/>
      <c r="JE374" s="60"/>
      <c r="JF374" s="60"/>
      <c r="JG374" s="60"/>
      <c r="JH374" s="60"/>
      <c r="JI374" s="60"/>
      <c r="JJ374" s="60"/>
      <c r="JK374" s="60"/>
      <c r="JL374" s="60"/>
      <c r="JM374" s="60"/>
      <c r="JN374" s="60"/>
      <c r="JO374" s="60"/>
      <c r="JP374" s="60"/>
      <c r="JQ374" s="60"/>
      <c r="JR374" s="60"/>
      <c r="JS374" s="60"/>
      <c r="JT374" s="60"/>
      <c r="JU374" s="60"/>
      <c r="JV374" s="60"/>
      <c r="JW374" s="60"/>
      <c r="JX374" s="60"/>
      <c r="JY374" s="60"/>
      <c r="JZ374" s="60"/>
      <c r="KA374" s="60"/>
      <c r="KB374" s="60"/>
      <c r="KC374" s="60"/>
      <c r="KD374" s="60"/>
      <c r="KE374" s="60"/>
      <c r="KF374" s="60"/>
      <c r="KG374" s="60"/>
      <c r="KH374" s="60"/>
      <c r="KI374" s="60"/>
      <c r="KJ374" s="60"/>
      <c r="KK374" s="60"/>
      <c r="KL374" s="60"/>
      <c r="KM374" s="60"/>
      <c r="KN374" s="60"/>
      <c r="KO374" s="60"/>
      <c r="KP374" s="60"/>
      <c r="KQ374" s="60"/>
      <c r="KR374" s="60"/>
      <c r="KS374" s="60"/>
      <c r="KT374" s="60"/>
      <c r="KU374" s="60"/>
      <c r="KV374" s="60"/>
      <c r="KW374" s="60"/>
      <c r="KX374" s="60"/>
      <c r="KY374" s="60"/>
      <c r="KZ374" s="60"/>
      <c r="LA374" s="60"/>
      <c r="LB374" s="60"/>
      <c r="LC374" s="60"/>
      <c r="LD374" s="60"/>
      <c r="LE374" s="60"/>
      <c r="LF374" s="60"/>
      <c r="LG374" s="60"/>
      <c r="LH374" s="60"/>
      <c r="LI374" s="60"/>
      <c r="LJ374" s="60"/>
      <c r="LK374" s="60"/>
      <c r="LL374" s="60"/>
      <c r="LM374" s="60"/>
      <c r="LN374" s="60"/>
      <c r="LO374" s="60"/>
      <c r="LP374" s="60"/>
      <c r="LQ374" s="60"/>
      <c r="LR374" s="60"/>
      <c r="LS374" s="60"/>
      <c r="LT374" s="60"/>
      <c r="LU374" s="60"/>
      <c r="LV374" s="60"/>
      <c r="LW374" s="60"/>
      <c r="LX374" s="60"/>
      <c r="LY374" s="60"/>
      <c r="LZ374" s="60"/>
      <c r="MA374" s="60"/>
      <c r="MB374" s="60"/>
      <c r="MC374" s="60"/>
      <c r="MD374" s="60"/>
      <c r="ME374" s="60"/>
      <c r="MF374" s="60"/>
      <c r="MG374" s="60"/>
      <c r="MH374" s="60"/>
      <c r="MI374" s="60"/>
      <c r="MJ374" s="60"/>
      <c r="MK374" s="60"/>
      <c r="ML374" s="60"/>
      <c r="MM374" s="60"/>
      <c r="MN374" s="60"/>
      <c r="MO374" s="60"/>
      <c r="MP374" s="60"/>
      <c r="MQ374" s="60"/>
      <c r="MR374" s="60"/>
      <c r="MS374" s="60"/>
      <c r="MT374" s="60"/>
      <c r="MU374" s="60"/>
      <c r="MV374" s="60"/>
      <c r="MW374" s="60"/>
      <c r="MX374" s="60"/>
      <c r="MY374" s="60"/>
      <c r="MZ374" s="60"/>
      <c r="NA374" s="60"/>
      <c r="NB374" s="60"/>
      <c r="NC374" s="60"/>
      <c r="ND374" s="60"/>
      <c r="NE374" s="60"/>
      <c r="NF374" s="60"/>
      <c r="NG374" s="60"/>
      <c r="NH374" s="60"/>
      <c r="NI374" s="60"/>
      <c r="NJ374" s="60"/>
      <c r="NK374" s="60"/>
      <c r="NL374" s="60"/>
      <c r="NM374" s="60"/>
      <c r="NN374" s="60"/>
      <c r="NO374" s="60"/>
      <c r="NP374" s="60"/>
      <c r="NQ374" s="60"/>
      <c r="NR374" s="60"/>
      <c r="NS374" s="60"/>
      <c r="NT374" s="60"/>
      <c r="NU374" s="60"/>
      <c r="NV374" s="60"/>
      <c r="NW374" s="60"/>
      <c r="NX374" s="60"/>
      <c r="NY374" s="60"/>
      <c r="NZ374" s="60"/>
      <c r="OA374" s="60"/>
      <c r="OB374" s="60"/>
      <c r="OC374" s="60"/>
      <c r="OD374" s="60"/>
      <c r="OE374" s="60"/>
      <c r="OF374" s="60"/>
      <c r="OG374" s="60"/>
      <c r="OH374" s="60"/>
      <c r="OI374" s="60"/>
      <c r="OJ374" s="60"/>
      <c r="OK374" s="60"/>
      <c r="OL374" s="60"/>
      <c r="OM374" s="60"/>
      <c r="ON374" s="60"/>
      <c r="OO374" s="60"/>
      <c r="OP374" s="60"/>
      <c r="OQ374" s="60"/>
      <c r="OR374" s="60"/>
      <c r="OS374" s="60"/>
      <c r="OT374" s="60"/>
      <c r="OU374" s="60"/>
      <c r="OV374" s="60"/>
      <c r="OW374" s="60"/>
      <c r="OX374" s="60"/>
      <c r="OY374" s="60"/>
      <c r="OZ374" s="60"/>
      <c r="PA374" s="60"/>
      <c r="PB374" s="60"/>
      <c r="PC374" s="60"/>
      <c r="PD374" s="60"/>
      <c r="PE374" s="60"/>
      <c r="PF374" s="60"/>
      <c r="PG374" s="60"/>
      <c r="PH374" s="60"/>
      <c r="PI374" s="60"/>
      <c r="PJ374" s="60"/>
      <c r="PK374" s="60"/>
      <c r="PL374" s="60"/>
      <c r="PM374" s="60"/>
      <c r="PN374" s="60"/>
      <c r="PO374" s="60"/>
      <c r="PP374" s="60"/>
      <c r="PQ374" s="60"/>
      <c r="PR374" s="60"/>
      <c r="PS374" s="60"/>
      <c r="PT374" s="60"/>
      <c r="PU374" s="60"/>
      <c r="PV374" s="60"/>
      <c r="PW374" s="60"/>
      <c r="PX374" s="60"/>
      <c r="PY374" s="60"/>
      <c r="PZ374" s="60"/>
      <c r="QA374" s="60"/>
      <c r="QB374" s="60"/>
      <c r="QC374" s="60"/>
      <c r="QD374" s="60"/>
      <c r="QE374" s="60"/>
      <c r="QF374" s="60"/>
      <c r="QG374" s="60"/>
      <c r="QH374" s="60"/>
      <c r="QI374" s="60"/>
      <c r="QJ374" s="60"/>
      <c r="QK374" s="60"/>
      <c r="QL374" s="60"/>
      <c r="QM374" s="60"/>
      <c r="QN374" s="60"/>
      <c r="QO374" s="60"/>
      <c r="QP374" s="60"/>
      <c r="QQ374" s="60"/>
      <c r="QR374" s="60"/>
      <c r="QS374" s="60"/>
      <c r="QT374" s="60"/>
      <c r="QU374" s="60"/>
      <c r="QV374" s="60"/>
      <c r="QW374" s="60"/>
      <c r="QX374" s="60"/>
      <c r="QY374" s="60"/>
      <c r="QZ374" s="60"/>
      <c r="RA374" s="60"/>
      <c r="RB374" s="60"/>
      <c r="RC374" s="60"/>
      <c r="RD374" s="60"/>
      <c r="RE374" s="60"/>
      <c r="RF374" s="60"/>
      <c r="RG374" s="60"/>
      <c r="RH374" s="60"/>
      <c r="RI374" s="60"/>
      <c r="RJ374" s="60"/>
      <c r="RK374" s="60"/>
      <c r="RL374" s="60"/>
      <c r="RM374" s="60"/>
      <c r="RN374" s="60"/>
      <c r="RO374" s="60"/>
      <c r="RP374" s="60"/>
      <c r="RQ374" s="60"/>
      <c r="RR374" s="60"/>
      <c r="RS374" s="60"/>
      <c r="RT374" s="60"/>
      <c r="RU374" s="60"/>
      <c r="RV374" s="60"/>
      <c r="RW374" s="60"/>
      <c r="RX374" s="60"/>
      <c r="RY374" s="60"/>
      <c r="RZ374" s="60"/>
      <c r="SA374" s="60"/>
      <c r="SB374" s="60"/>
      <c r="SC374" s="60"/>
      <c r="SD374" s="60"/>
      <c r="SE374" s="60"/>
      <c r="SF374" s="60"/>
      <c r="SG374" s="60"/>
      <c r="SH374" s="60"/>
      <c r="SI374" s="60"/>
      <c r="SJ374" s="60"/>
      <c r="SK374" s="60"/>
      <c r="SL374" s="60"/>
      <c r="SM374" s="60"/>
      <c r="SN374" s="60"/>
      <c r="SO374" s="60"/>
      <c r="SP374" s="60"/>
      <c r="SQ374" s="60"/>
      <c r="SR374" s="60"/>
      <c r="SS374" s="60"/>
      <c r="ST374" s="60"/>
      <c r="SU374" s="60"/>
      <c r="SV374" s="60"/>
      <c r="SW374" s="60"/>
      <c r="SX374" s="60"/>
      <c r="SY374" s="60"/>
      <c r="SZ374" s="60"/>
      <c r="TA374" s="60"/>
      <c r="TB374" s="60"/>
      <c r="TC374" s="60"/>
      <c r="TD374" s="60"/>
      <c r="TE374" s="60"/>
      <c r="TF374" s="60"/>
      <c r="TG374" s="60"/>
      <c r="TH374" s="60"/>
      <c r="TI374" s="60"/>
      <c r="TJ374" s="60"/>
      <c r="TK374" s="60"/>
      <c r="TL374" s="60"/>
      <c r="TM374" s="60"/>
      <c r="TN374" s="60"/>
      <c r="TO374" s="60"/>
      <c r="TP374" s="60"/>
      <c r="TQ374" s="60"/>
      <c r="TR374" s="60"/>
      <c r="TS374" s="60"/>
      <c r="TT374" s="60"/>
      <c r="TU374" s="60"/>
      <c r="TV374" s="60"/>
      <c r="TW374" s="60"/>
      <c r="TX374" s="60"/>
      <c r="TY374" s="60"/>
      <c r="TZ374" s="60"/>
      <c r="UA374" s="60"/>
      <c r="UB374" s="60"/>
      <c r="UC374" s="60"/>
      <c r="UD374" s="60"/>
      <c r="UE374" s="60"/>
      <c r="UF374" s="60"/>
      <c r="UG374" s="60"/>
      <c r="UH374" s="60"/>
      <c r="UI374" s="60"/>
      <c r="UJ374" s="60"/>
      <c r="UK374" s="60"/>
      <c r="UL374" s="60"/>
      <c r="UM374" s="60"/>
      <c r="UN374" s="60"/>
      <c r="UO374" s="60"/>
      <c r="UP374" s="60"/>
      <c r="UQ374" s="60"/>
      <c r="UR374" s="60"/>
      <c r="US374" s="60"/>
      <c r="UT374" s="60"/>
      <c r="UU374" s="60"/>
      <c r="UV374" s="60"/>
      <c r="UW374" s="60"/>
      <c r="UX374" s="60"/>
      <c r="UY374" s="60"/>
      <c r="UZ374" s="60"/>
      <c r="VA374" s="60"/>
      <c r="VB374" s="60"/>
      <c r="VC374" s="60"/>
      <c r="VD374" s="60"/>
      <c r="VE374" s="60"/>
      <c r="VF374" s="60"/>
      <c r="VG374" s="60"/>
      <c r="VH374" s="60"/>
      <c r="VI374" s="60"/>
      <c r="VJ374" s="60"/>
      <c r="VK374" s="60"/>
      <c r="VL374" s="60"/>
      <c r="VM374" s="60"/>
      <c r="VN374" s="60"/>
      <c r="VO374" s="60"/>
      <c r="VP374" s="60"/>
      <c r="VQ374" s="60"/>
      <c r="VR374" s="60"/>
      <c r="VS374" s="60"/>
      <c r="VT374" s="60"/>
      <c r="VU374" s="60"/>
      <c r="VV374" s="60"/>
      <c r="VW374" s="60"/>
      <c r="VX374" s="60"/>
      <c r="VY374" s="60"/>
      <c r="VZ374" s="60"/>
      <c r="WA374" s="60"/>
      <c r="WB374" s="60"/>
      <c r="WC374" s="60"/>
      <c r="WD374" s="60"/>
      <c r="WE374" s="60"/>
      <c r="WF374" s="60"/>
      <c r="WG374" s="60"/>
      <c r="WH374" s="60"/>
      <c r="WI374" s="60"/>
      <c r="WJ374" s="60"/>
      <c r="WK374" s="60"/>
      <c r="WL374" s="60"/>
      <c r="WM374" s="60"/>
      <c r="WN374" s="60"/>
      <c r="WO374" s="60"/>
      <c r="WP374" s="60"/>
      <c r="WQ374" s="60"/>
      <c r="WR374" s="60"/>
      <c r="WS374" s="60"/>
      <c r="WT374" s="60"/>
      <c r="WU374" s="60"/>
      <c r="WV374" s="60"/>
      <c r="WW374" s="60"/>
      <c r="WX374" s="60"/>
      <c r="WY374" s="60"/>
      <c r="WZ374" s="60"/>
      <c r="XA374" s="60"/>
      <c r="XB374" s="60"/>
      <c r="XC374" s="60"/>
      <c r="XD374" s="60"/>
      <c r="XE374" s="60"/>
      <c r="XF374" s="60"/>
      <c r="XG374" s="60"/>
      <c r="XH374" s="60"/>
      <c r="XI374" s="60"/>
      <c r="XJ374" s="60"/>
      <c r="XK374" s="60"/>
      <c r="XL374" s="60"/>
      <c r="XM374" s="60"/>
      <c r="XN374" s="60"/>
      <c r="XO374" s="60"/>
      <c r="XP374" s="60"/>
      <c r="XQ374" s="60"/>
      <c r="XR374" s="60"/>
      <c r="XS374" s="60"/>
      <c r="XT374" s="60"/>
      <c r="XU374" s="60"/>
      <c r="XV374" s="60"/>
      <c r="XW374" s="60"/>
      <c r="XX374" s="60"/>
      <c r="XY374" s="60"/>
      <c r="XZ374" s="60"/>
      <c r="YA374" s="60"/>
      <c r="YB374" s="60"/>
      <c r="YC374" s="60"/>
      <c r="YD374" s="60"/>
      <c r="YE374" s="60"/>
      <c r="YF374" s="60"/>
      <c r="YG374" s="60"/>
      <c r="YH374" s="60"/>
      <c r="YI374" s="60"/>
      <c r="YJ374" s="60"/>
      <c r="YK374" s="60"/>
      <c r="YL374" s="60"/>
      <c r="YM374" s="60"/>
      <c r="YN374" s="60"/>
      <c r="YO374" s="60"/>
      <c r="YP374" s="60"/>
      <c r="YQ374" s="60"/>
      <c r="YR374" s="60"/>
      <c r="YS374" s="60"/>
      <c r="YT374" s="60"/>
      <c r="YU374" s="60"/>
      <c r="YV374" s="60"/>
      <c r="YW374" s="60"/>
      <c r="YX374" s="60"/>
      <c r="YY374" s="60"/>
      <c r="YZ374" s="60"/>
      <c r="ZA374" s="60"/>
      <c r="ZB374" s="60"/>
      <c r="ZC374" s="60"/>
      <c r="ZD374" s="60"/>
      <c r="ZE374" s="60"/>
      <c r="ZF374" s="60"/>
      <c r="ZG374" s="60"/>
      <c r="ZH374" s="60"/>
      <c r="ZI374" s="60"/>
      <c r="ZJ374" s="60"/>
      <c r="ZK374" s="60"/>
      <c r="ZL374" s="60"/>
      <c r="ZM374" s="60"/>
      <c r="ZN374" s="60"/>
      <c r="ZO374" s="60"/>
      <c r="ZP374" s="60"/>
      <c r="ZQ374" s="60"/>
      <c r="ZR374" s="60"/>
      <c r="ZS374" s="60"/>
      <c r="ZT374" s="60"/>
      <c r="ZU374" s="60"/>
      <c r="ZV374" s="60"/>
      <c r="ZW374" s="60"/>
      <c r="ZX374" s="60"/>
      <c r="ZY374" s="60"/>
      <c r="ZZ374" s="60"/>
      <c r="AAA374" s="60"/>
      <c r="AAB374" s="60"/>
      <c r="AAC374" s="60"/>
      <c r="AAD374" s="60"/>
      <c r="AAE374" s="60"/>
      <c r="AAF374" s="60"/>
      <c r="AAG374" s="60"/>
      <c r="AAH374" s="60"/>
      <c r="AAI374" s="60"/>
      <c r="AAJ374" s="60"/>
      <c r="AAK374" s="60"/>
      <c r="AAL374" s="60"/>
      <c r="AAM374" s="60"/>
      <c r="AAN374" s="60"/>
      <c r="AAO374" s="60"/>
      <c r="AAP374" s="60"/>
      <c r="AAQ374" s="60"/>
      <c r="AAR374" s="60"/>
      <c r="AAS374" s="60"/>
      <c r="AAT374" s="60"/>
      <c r="AAU374" s="60"/>
      <c r="AAV374" s="60"/>
      <c r="AAW374" s="60"/>
      <c r="AAX374" s="60"/>
      <c r="AAY374" s="60"/>
      <c r="AAZ374" s="60"/>
      <c r="ABA374" s="60"/>
      <c r="ABB374" s="60"/>
      <c r="ABC374" s="60"/>
      <c r="ABD374" s="60"/>
      <c r="ABE374" s="60"/>
      <c r="ABF374" s="60"/>
      <c r="ABG374" s="60"/>
      <c r="ABH374" s="60"/>
      <c r="ABI374" s="60"/>
      <c r="ABJ374" s="60"/>
      <c r="ABK374" s="60"/>
      <c r="ABL374" s="60"/>
      <c r="ABM374" s="60"/>
      <c r="ABN374" s="60"/>
      <c r="ABO374" s="60"/>
      <c r="ABP374" s="60"/>
      <c r="ABQ374" s="60"/>
      <c r="ABR374" s="60"/>
      <c r="ABS374" s="60"/>
      <c r="ABT374" s="60"/>
      <c r="ABU374" s="60"/>
      <c r="ABV374" s="60"/>
      <c r="ABW374" s="60"/>
      <c r="ABX374" s="60"/>
      <c r="ABY374" s="60"/>
      <c r="ABZ374" s="60"/>
      <c r="ACA374" s="60"/>
      <c r="ACB374" s="60"/>
      <c r="ACC374" s="60"/>
      <c r="ACD374" s="60"/>
      <c r="ACE374" s="60"/>
      <c r="ACF374" s="60"/>
      <c r="ACG374" s="60"/>
      <c r="ACH374" s="60"/>
      <c r="ACI374" s="60"/>
      <c r="ACJ374" s="60"/>
      <c r="ACK374" s="60"/>
      <c r="ACL374" s="60"/>
      <c r="ACM374" s="60"/>
      <c r="ACN374" s="60"/>
      <c r="ACO374" s="60"/>
      <c r="ACP374" s="60"/>
      <c r="ACQ374" s="60"/>
      <c r="ACR374" s="60"/>
      <c r="ACS374" s="60"/>
      <c r="ACT374" s="60"/>
      <c r="ACU374" s="60"/>
      <c r="ACV374" s="60"/>
      <c r="ACW374" s="60"/>
      <c r="ACX374" s="60"/>
      <c r="ACY374" s="60"/>
      <c r="ACZ374" s="60"/>
      <c r="ADA374" s="60"/>
      <c r="ADB374" s="60"/>
      <c r="ADC374" s="60"/>
      <c r="ADD374" s="60"/>
      <c r="ADE374" s="60"/>
      <c r="ADF374" s="60"/>
      <c r="ADG374" s="60"/>
      <c r="ADH374" s="60"/>
      <c r="ADI374" s="60"/>
      <c r="ADJ374" s="60"/>
      <c r="ADK374" s="60"/>
      <c r="ADL374" s="60"/>
      <c r="ADM374" s="60"/>
      <c r="ADN374" s="60"/>
      <c r="ADO374" s="60"/>
      <c r="ADP374" s="60"/>
      <c r="ADQ374" s="60"/>
      <c r="ADR374" s="60"/>
      <c r="ADS374" s="60"/>
      <c r="ADT374" s="60"/>
      <c r="ADU374" s="60"/>
      <c r="ADV374" s="60"/>
      <c r="ADW374" s="60"/>
      <c r="ADX374" s="60"/>
      <c r="ADY374" s="60"/>
      <c r="ADZ374" s="60"/>
      <c r="AEA374" s="60"/>
      <c r="AEB374" s="60"/>
      <c r="AEC374" s="60"/>
      <c r="AED374" s="60"/>
      <c r="AEE374" s="60"/>
      <c r="AEF374" s="60"/>
      <c r="AEG374" s="60"/>
      <c r="AEH374" s="60"/>
      <c r="AEI374" s="60"/>
      <c r="AEJ374" s="60"/>
      <c r="AEK374" s="60"/>
      <c r="AEL374" s="60"/>
      <c r="AEM374" s="60"/>
      <c r="AEN374" s="60"/>
      <c r="AEO374" s="60"/>
      <c r="AEP374" s="60"/>
      <c r="AEQ374" s="60"/>
      <c r="AER374" s="60"/>
      <c r="AES374" s="60"/>
      <c r="AET374" s="60"/>
      <c r="AEU374" s="60"/>
      <c r="AEV374" s="60"/>
      <c r="AEW374" s="60"/>
      <c r="AEX374" s="60"/>
      <c r="AEY374" s="60"/>
      <c r="AEZ374" s="60"/>
      <c r="AFA374" s="60"/>
      <c r="AFB374" s="60"/>
      <c r="AFC374" s="60"/>
      <c r="AFD374" s="60"/>
      <c r="AFE374" s="60"/>
      <c r="AFF374" s="60"/>
      <c r="AFG374" s="60"/>
      <c r="AFH374" s="60"/>
      <c r="AFI374" s="60"/>
      <c r="AFJ374" s="60"/>
      <c r="AFK374" s="60"/>
      <c r="AFL374" s="60"/>
      <c r="AFM374" s="60"/>
      <c r="AFN374" s="60"/>
      <c r="AFO374" s="60"/>
      <c r="AFP374" s="60"/>
      <c r="AFQ374" s="60"/>
      <c r="AFR374" s="60"/>
      <c r="AFS374" s="60"/>
      <c r="AFT374" s="60"/>
      <c r="AFU374" s="60"/>
      <c r="AFV374" s="60"/>
      <c r="AFW374" s="60"/>
      <c r="AFX374" s="60"/>
      <c r="AFY374" s="60"/>
      <c r="AFZ374" s="60"/>
      <c r="AGA374" s="60"/>
      <c r="AGB374" s="60"/>
      <c r="AGC374" s="60"/>
      <c r="AGD374" s="60"/>
      <c r="AGE374" s="60"/>
      <c r="AGF374" s="60"/>
      <c r="AGG374" s="60"/>
      <c r="AGH374" s="60"/>
      <c r="AGI374" s="60"/>
      <c r="AGJ374" s="60"/>
      <c r="AGK374" s="60"/>
      <c r="AGL374" s="60"/>
      <c r="AGM374" s="60"/>
      <c r="AGN374" s="60"/>
      <c r="AGO374" s="60"/>
      <c r="AGP374" s="60"/>
      <c r="AGQ374" s="60"/>
      <c r="AGR374" s="60"/>
      <c r="AGS374" s="60"/>
      <c r="AGT374" s="60"/>
      <c r="AGU374" s="60"/>
      <c r="AGV374" s="60"/>
      <c r="AGW374" s="60"/>
      <c r="AGX374" s="60"/>
      <c r="AGY374" s="60"/>
      <c r="AGZ374" s="60"/>
      <c r="AHA374" s="60"/>
      <c r="AHB374" s="60"/>
      <c r="AHC374" s="60"/>
      <c r="AHD374" s="60"/>
      <c r="AHE374" s="60"/>
      <c r="AHF374" s="60"/>
      <c r="AHG374" s="60"/>
      <c r="AHH374" s="60"/>
      <c r="AHI374" s="60"/>
      <c r="AHJ374" s="60"/>
      <c r="AHK374" s="60"/>
      <c r="AHL374" s="60"/>
      <c r="AHM374" s="60"/>
      <c r="AHN374" s="60"/>
      <c r="AHO374" s="60"/>
      <c r="AHP374" s="60"/>
      <c r="AHQ374" s="60"/>
      <c r="AHR374" s="60"/>
      <c r="AHS374" s="60"/>
      <c r="AHT374" s="60"/>
      <c r="AHU374" s="60"/>
      <c r="AHV374" s="60"/>
      <c r="AHW374" s="60"/>
      <c r="AHX374" s="60"/>
      <c r="AHY374" s="60"/>
      <c r="AHZ374" s="60"/>
      <c r="AIA374" s="60"/>
      <c r="AIB374" s="60"/>
      <c r="AIC374" s="60"/>
      <c r="AID374" s="60"/>
      <c r="AIE374" s="60"/>
      <c r="AIF374" s="60"/>
      <c r="AIG374" s="60"/>
      <c r="AIH374" s="60"/>
      <c r="AII374" s="60"/>
      <c r="AIJ374" s="60"/>
      <c r="AIK374" s="60"/>
      <c r="AIL374" s="60"/>
      <c r="AIM374" s="60"/>
      <c r="AIN374" s="60"/>
      <c r="AIO374" s="60"/>
      <c r="AIP374" s="60"/>
      <c r="AIQ374" s="60"/>
      <c r="AIR374" s="60"/>
      <c r="AIS374" s="60"/>
      <c r="AIT374" s="60"/>
      <c r="AIU374" s="60"/>
      <c r="AIV374" s="60"/>
      <c r="AIW374" s="60"/>
      <c r="AIX374" s="60"/>
      <c r="AIY374" s="60"/>
      <c r="AIZ374" s="60"/>
      <c r="AJA374" s="60"/>
      <c r="AJB374" s="60"/>
      <c r="AJC374" s="60"/>
      <c r="AJD374" s="60"/>
      <c r="AJE374" s="60"/>
      <c r="AJF374" s="60"/>
      <c r="AJG374" s="60"/>
      <c r="AJH374" s="60"/>
      <c r="AJI374" s="60"/>
      <c r="AJJ374" s="60"/>
      <c r="AJK374" s="60"/>
      <c r="AJL374" s="60"/>
      <c r="AJM374" s="60"/>
      <c r="AJN374" s="60"/>
      <c r="AJO374" s="60"/>
      <c r="AJP374" s="60"/>
      <c r="AJQ374" s="60"/>
      <c r="AJR374" s="60"/>
      <c r="AJS374" s="60"/>
      <c r="AJT374" s="60"/>
      <c r="AJU374" s="60"/>
      <c r="AJV374" s="60"/>
      <c r="AJW374" s="60"/>
      <c r="AJX374" s="60"/>
      <c r="AJY374" s="60"/>
      <c r="AJZ374" s="60"/>
      <c r="AKA374" s="60"/>
      <c r="AKB374" s="60"/>
      <c r="AKC374" s="60"/>
      <c r="AKD374" s="60"/>
      <c r="AKE374" s="60"/>
      <c r="AKF374" s="60"/>
      <c r="AKG374" s="60"/>
      <c r="AKH374" s="60"/>
      <c r="AKI374" s="60"/>
      <c r="AKJ374" s="60"/>
      <c r="AKK374" s="60"/>
      <c r="AKL374" s="60"/>
      <c r="AKM374" s="60"/>
      <c r="AKN374" s="60"/>
      <c r="AKO374" s="60"/>
      <c r="AKP374" s="60"/>
      <c r="AKQ374" s="60"/>
      <c r="AKR374" s="60"/>
      <c r="AKS374" s="60"/>
      <c r="AKT374" s="60"/>
      <c r="AKU374" s="60"/>
      <c r="AKV374" s="60"/>
      <c r="AKW374" s="60"/>
      <c r="AKX374" s="60"/>
      <c r="AKY374" s="60"/>
      <c r="AKZ374" s="60"/>
      <c r="ALA374" s="60"/>
      <c r="ALB374" s="60"/>
      <c r="ALC374" s="60"/>
      <c r="ALD374" s="60"/>
      <c r="ALE374" s="60"/>
      <c r="ALF374" s="60"/>
      <c r="ALG374" s="60"/>
      <c r="ALH374" s="60"/>
      <c r="ALI374" s="60"/>
      <c r="ALJ374" s="60"/>
      <c r="ALK374" s="60"/>
      <c r="ALL374" s="60"/>
      <c r="ALM374" s="60"/>
      <c r="ALN374" s="60"/>
      <c r="ALO374" s="60"/>
      <c r="ALP374" s="60"/>
      <c r="ALQ374" s="60"/>
      <c r="ALR374" s="60"/>
      <c r="ALS374" s="60"/>
      <c r="ALT374" s="60"/>
      <c r="ALU374" s="60"/>
      <c r="ALV374" s="60"/>
    </row>
    <row r="375" spans="1:1010" customFormat="1" ht="27" customHeight="1" thickBot="1" x14ac:dyDescent="0.3">
      <c r="A375" s="167"/>
      <c r="B375" s="168"/>
      <c r="C375" s="64">
        <f>C372</f>
        <v>0</v>
      </c>
      <c r="D375" s="54">
        <f>C375/51*100</f>
        <v>0</v>
      </c>
      <c r="E375" s="8">
        <f>E369</f>
        <v>51</v>
      </c>
      <c r="F375" s="60"/>
      <c r="G375" s="1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  <c r="HD375" s="60"/>
      <c r="HE375" s="60"/>
      <c r="HF375" s="60"/>
      <c r="HG375" s="60"/>
      <c r="HH375" s="60"/>
      <c r="HI375" s="60"/>
      <c r="HJ375" s="60"/>
      <c r="HK375" s="60"/>
      <c r="HL375" s="60"/>
      <c r="HM375" s="60"/>
      <c r="HN375" s="60"/>
      <c r="HO375" s="60"/>
      <c r="HP375" s="60"/>
      <c r="HQ375" s="60"/>
      <c r="HR375" s="60"/>
      <c r="HS375" s="60"/>
      <c r="HT375" s="60"/>
      <c r="HU375" s="60"/>
      <c r="HV375" s="60"/>
      <c r="HW375" s="60"/>
      <c r="HX375" s="60"/>
      <c r="HY375" s="60"/>
      <c r="HZ375" s="60"/>
      <c r="IA375" s="60"/>
      <c r="IB375" s="60"/>
      <c r="IC375" s="60"/>
      <c r="ID375" s="60"/>
      <c r="IE375" s="60"/>
      <c r="IF375" s="60"/>
      <c r="IG375" s="60"/>
      <c r="IH375" s="60"/>
      <c r="II375" s="60"/>
      <c r="IJ375" s="60"/>
      <c r="IK375" s="60"/>
      <c r="IL375" s="60"/>
      <c r="IM375" s="60"/>
      <c r="IN375" s="60"/>
      <c r="IO375" s="60"/>
      <c r="IP375" s="60"/>
      <c r="IQ375" s="60"/>
      <c r="IR375" s="60"/>
      <c r="IS375" s="60"/>
      <c r="IT375" s="60"/>
      <c r="IU375" s="60"/>
      <c r="IV375" s="60"/>
      <c r="IW375" s="60"/>
      <c r="IX375" s="60"/>
      <c r="IY375" s="60"/>
      <c r="IZ375" s="60"/>
      <c r="JA375" s="60"/>
      <c r="JB375" s="60"/>
      <c r="JC375" s="60"/>
      <c r="JD375" s="60"/>
      <c r="JE375" s="60"/>
      <c r="JF375" s="60"/>
      <c r="JG375" s="60"/>
      <c r="JH375" s="60"/>
      <c r="JI375" s="60"/>
      <c r="JJ375" s="60"/>
      <c r="JK375" s="60"/>
      <c r="JL375" s="60"/>
      <c r="JM375" s="60"/>
      <c r="JN375" s="60"/>
      <c r="JO375" s="60"/>
      <c r="JP375" s="60"/>
      <c r="JQ375" s="60"/>
      <c r="JR375" s="60"/>
      <c r="JS375" s="60"/>
      <c r="JT375" s="60"/>
      <c r="JU375" s="60"/>
      <c r="JV375" s="60"/>
      <c r="JW375" s="60"/>
      <c r="JX375" s="60"/>
      <c r="JY375" s="60"/>
      <c r="JZ375" s="60"/>
      <c r="KA375" s="60"/>
      <c r="KB375" s="60"/>
      <c r="KC375" s="60"/>
      <c r="KD375" s="60"/>
      <c r="KE375" s="60"/>
      <c r="KF375" s="60"/>
      <c r="KG375" s="60"/>
      <c r="KH375" s="60"/>
      <c r="KI375" s="60"/>
      <c r="KJ375" s="60"/>
      <c r="KK375" s="60"/>
      <c r="KL375" s="60"/>
      <c r="KM375" s="60"/>
      <c r="KN375" s="60"/>
      <c r="KO375" s="60"/>
      <c r="KP375" s="60"/>
      <c r="KQ375" s="60"/>
      <c r="KR375" s="60"/>
      <c r="KS375" s="60"/>
      <c r="KT375" s="60"/>
      <c r="KU375" s="60"/>
      <c r="KV375" s="60"/>
      <c r="KW375" s="60"/>
      <c r="KX375" s="60"/>
      <c r="KY375" s="60"/>
      <c r="KZ375" s="60"/>
      <c r="LA375" s="60"/>
      <c r="LB375" s="60"/>
      <c r="LC375" s="60"/>
      <c r="LD375" s="60"/>
      <c r="LE375" s="60"/>
      <c r="LF375" s="60"/>
      <c r="LG375" s="60"/>
      <c r="LH375" s="60"/>
      <c r="LI375" s="60"/>
      <c r="LJ375" s="60"/>
      <c r="LK375" s="60"/>
      <c r="LL375" s="60"/>
      <c r="LM375" s="60"/>
      <c r="LN375" s="60"/>
      <c r="LO375" s="60"/>
      <c r="LP375" s="60"/>
      <c r="LQ375" s="60"/>
      <c r="LR375" s="60"/>
      <c r="LS375" s="60"/>
      <c r="LT375" s="60"/>
      <c r="LU375" s="60"/>
      <c r="LV375" s="60"/>
      <c r="LW375" s="60"/>
      <c r="LX375" s="60"/>
      <c r="LY375" s="60"/>
      <c r="LZ375" s="60"/>
      <c r="MA375" s="60"/>
      <c r="MB375" s="60"/>
      <c r="MC375" s="60"/>
      <c r="MD375" s="60"/>
      <c r="ME375" s="60"/>
      <c r="MF375" s="60"/>
      <c r="MG375" s="60"/>
      <c r="MH375" s="60"/>
      <c r="MI375" s="60"/>
      <c r="MJ375" s="60"/>
      <c r="MK375" s="60"/>
      <c r="ML375" s="60"/>
      <c r="MM375" s="60"/>
      <c r="MN375" s="60"/>
      <c r="MO375" s="60"/>
      <c r="MP375" s="60"/>
      <c r="MQ375" s="60"/>
      <c r="MR375" s="60"/>
      <c r="MS375" s="60"/>
      <c r="MT375" s="60"/>
      <c r="MU375" s="60"/>
      <c r="MV375" s="60"/>
      <c r="MW375" s="60"/>
      <c r="MX375" s="60"/>
      <c r="MY375" s="60"/>
      <c r="MZ375" s="60"/>
      <c r="NA375" s="60"/>
      <c r="NB375" s="60"/>
      <c r="NC375" s="60"/>
      <c r="ND375" s="60"/>
      <c r="NE375" s="60"/>
      <c r="NF375" s="60"/>
      <c r="NG375" s="60"/>
      <c r="NH375" s="60"/>
      <c r="NI375" s="60"/>
      <c r="NJ375" s="60"/>
      <c r="NK375" s="60"/>
      <c r="NL375" s="60"/>
      <c r="NM375" s="60"/>
      <c r="NN375" s="60"/>
      <c r="NO375" s="60"/>
      <c r="NP375" s="60"/>
      <c r="NQ375" s="60"/>
      <c r="NR375" s="60"/>
      <c r="NS375" s="60"/>
      <c r="NT375" s="60"/>
      <c r="NU375" s="60"/>
      <c r="NV375" s="60"/>
      <c r="NW375" s="60"/>
      <c r="NX375" s="60"/>
      <c r="NY375" s="60"/>
      <c r="NZ375" s="60"/>
      <c r="OA375" s="60"/>
      <c r="OB375" s="60"/>
      <c r="OC375" s="60"/>
      <c r="OD375" s="60"/>
      <c r="OE375" s="60"/>
      <c r="OF375" s="60"/>
      <c r="OG375" s="60"/>
      <c r="OH375" s="60"/>
      <c r="OI375" s="60"/>
      <c r="OJ375" s="60"/>
      <c r="OK375" s="60"/>
      <c r="OL375" s="60"/>
      <c r="OM375" s="60"/>
      <c r="ON375" s="60"/>
      <c r="OO375" s="60"/>
      <c r="OP375" s="60"/>
      <c r="OQ375" s="60"/>
      <c r="OR375" s="60"/>
      <c r="OS375" s="60"/>
      <c r="OT375" s="60"/>
      <c r="OU375" s="60"/>
      <c r="OV375" s="60"/>
      <c r="OW375" s="60"/>
      <c r="OX375" s="60"/>
      <c r="OY375" s="60"/>
      <c r="OZ375" s="60"/>
      <c r="PA375" s="60"/>
      <c r="PB375" s="60"/>
      <c r="PC375" s="60"/>
      <c r="PD375" s="60"/>
      <c r="PE375" s="60"/>
      <c r="PF375" s="60"/>
      <c r="PG375" s="60"/>
      <c r="PH375" s="60"/>
      <c r="PI375" s="60"/>
      <c r="PJ375" s="60"/>
      <c r="PK375" s="60"/>
      <c r="PL375" s="60"/>
      <c r="PM375" s="60"/>
      <c r="PN375" s="60"/>
      <c r="PO375" s="60"/>
      <c r="PP375" s="60"/>
      <c r="PQ375" s="60"/>
      <c r="PR375" s="60"/>
      <c r="PS375" s="60"/>
      <c r="PT375" s="60"/>
      <c r="PU375" s="60"/>
      <c r="PV375" s="60"/>
      <c r="PW375" s="60"/>
      <c r="PX375" s="60"/>
      <c r="PY375" s="60"/>
      <c r="PZ375" s="60"/>
      <c r="QA375" s="60"/>
      <c r="QB375" s="60"/>
      <c r="QC375" s="60"/>
      <c r="QD375" s="60"/>
      <c r="QE375" s="60"/>
      <c r="QF375" s="60"/>
      <c r="QG375" s="60"/>
      <c r="QH375" s="60"/>
      <c r="QI375" s="60"/>
      <c r="QJ375" s="60"/>
      <c r="QK375" s="60"/>
      <c r="QL375" s="60"/>
      <c r="QM375" s="60"/>
      <c r="QN375" s="60"/>
      <c r="QO375" s="60"/>
      <c r="QP375" s="60"/>
      <c r="QQ375" s="60"/>
      <c r="QR375" s="60"/>
      <c r="QS375" s="60"/>
      <c r="QT375" s="60"/>
      <c r="QU375" s="60"/>
      <c r="QV375" s="60"/>
      <c r="QW375" s="60"/>
      <c r="QX375" s="60"/>
      <c r="QY375" s="60"/>
      <c r="QZ375" s="60"/>
      <c r="RA375" s="60"/>
      <c r="RB375" s="60"/>
      <c r="RC375" s="60"/>
      <c r="RD375" s="60"/>
      <c r="RE375" s="60"/>
      <c r="RF375" s="60"/>
      <c r="RG375" s="60"/>
      <c r="RH375" s="60"/>
      <c r="RI375" s="60"/>
      <c r="RJ375" s="60"/>
      <c r="RK375" s="60"/>
      <c r="RL375" s="60"/>
      <c r="RM375" s="60"/>
      <c r="RN375" s="60"/>
      <c r="RO375" s="60"/>
      <c r="RP375" s="60"/>
      <c r="RQ375" s="60"/>
      <c r="RR375" s="60"/>
      <c r="RS375" s="60"/>
      <c r="RT375" s="60"/>
      <c r="RU375" s="60"/>
      <c r="RV375" s="60"/>
      <c r="RW375" s="60"/>
      <c r="RX375" s="60"/>
      <c r="RY375" s="60"/>
      <c r="RZ375" s="60"/>
      <c r="SA375" s="60"/>
      <c r="SB375" s="60"/>
      <c r="SC375" s="60"/>
      <c r="SD375" s="60"/>
      <c r="SE375" s="60"/>
      <c r="SF375" s="60"/>
      <c r="SG375" s="60"/>
      <c r="SH375" s="60"/>
      <c r="SI375" s="60"/>
      <c r="SJ375" s="60"/>
      <c r="SK375" s="60"/>
      <c r="SL375" s="60"/>
      <c r="SM375" s="60"/>
      <c r="SN375" s="60"/>
      <c r="SO375" s="60"/>
      <c r="SP375" s="60"/>
      <c r="SQ375" s="60"/>
      <c r="SR375" s="60"/>
      <c r="SS375" s="60"/>
      <c r="ST375" s="60"/>
      <c r="SU375" s="60"/>
      <c r="SV375" s="60"/>
      <c r="SW375" s="60"/>
      <c r="SX375" s="60"/>
      <c r="SY375" s="60"/>
      <c r="SZ375" s="60"/>
      <c r="TA375" s="60"/>
      <c r="TB375" s="60"/>
      <c r="TC375" s="60"/>
      <c r="TD375" s="60"/>
      <c r="TE375" s="60"/>
      <c r="TF375" s="60"/>
      <c r="TG375" s="60"/>
      <c r="TH375" s="60"/>
      <c r="TI375" s="60"/>
      <c r="TJ375" s="60"/>
      <c r="TK375" s="60"/>
      <c r="TL375" s="60"/>
      <c r="TM375" s="60"/>
      <c r="TN375" s="60"/>
      <c r="TO375" s="60"/>
      <c r="TP375" s="60"/>
      <c r="TQ375" s="60"/>
      <c r="TR375" s="60"/>
      <c r="TS375" s="60"/>
      <c r="TT375" s="60"/>
      <c r="TU375" s="60"/>
      <c r="TV375" s="60"/>
      <c r="TW375" s="60"/>
      <c r="TX375" s="60"/>
      <c r="TY375" s="60"/>
      <c r="TZ375" s="60"/>
      <c r="UA375" s="60"/>
      <c r="UB375" s="60"/>
      <c r="UC375" s="60"/>
      <c r="UD375" s="60"/>
      <c r="UE375" s="60"/>
      <c r="UF375" s="60"/>
      <c r="UG375" s="60"/>
      <c r="UH375" s="60"/>
      <c r="UI375" s="60"/>
      <c r="UJ375" s="60"/>
      <c r="UK375" s="60"/>
      <c r="UL375" s="60"/>
      <c r="UM375" s="60"/>
      <c r="UN375" s="60"/>
      <c r="UO375" s="60"/>
      <c r="UP375" s="60"/>
      <c r="UQ375" s="60"/>
      <c r="UR375" s="60"/>
      <c r="US375" s="60"/>
      <c r="UT375" s="60"/>
      <c r="UU375" s="60"/>
      <c r="UV375" s="60"/>
      <c r="UW375" s="60"/>
      <c r="UX375" s="60"/>
      <c r="UY375" s="60"/>
      <c r="UZ375" s="60"/>
      <c r="VA375" s="60"/>
      <c r="VB375" s="60"/>
      <c r="VC375" s="60"/>
      <c r="VD375" s="60"/>
      <c r="VE375" s="60"/>
      <c r="VF375" s="60"/>
      <c r="VG375" s="60"/>
      <c r="VH375" s="60"/>
      <c r="VI375" s="60"/>
      <c r="VJ375" s="60"/>
      <c r="VK375" s="60"/>
      <c r="VL375" s="60"/>
      <c r="VM375" s="60"/>
      <c r="VN375" s="60"/>
      <c r="VO375" s="60"/>
      <c r="VP375" s="60"/>
      <c r="VQ375" s="60"/>
      <c r="VR375" s="60"/>
      <c r="VS375" s="60"/>
      <c r="VT375" s="60"/>
      <c r="VU375" s="60"/>
      <c r="VV375" s="60"/>
      <c r="VW375" s="60"/>
      <c r="VX375" s="60"/>
      <c r="VY375" s="60"/>
      <c r="VZ375" s="60"/>
      <c r="WA375" s="60"/>
      <c r="WB375" s="60"/>
      <c r="WC375" s="60"/>
      <c r="WD375" s="60"/>
      <c r="WE375" s="60"/>
      <c r="WF375" s="60"/>
      <c r="WG375" s="60"/>
      <c r="WH375" s="60"/>
      <c r="WI375" s="60"/>
      <c r="WJ375" s="60"/>
      <c r="WK375" s="60"/>
      <c r="WL375" s="60"/>
      <c r="WM375" s="60"/>
      <c r="WN375" s="60"/>
      <c r="WO375" s="60"/>
      <c r="WP375" s="60"/>
      <c r="WQ375" s="60"/>
      <c r="WR375" s="60"/>
      <c r="WS375" s="60"/>
      <c r="WT375" s="60"/>
      <c r="WU375" s="60"/>
      <c r="WV375" s="60"/>
      <c r="WW375" s="60"/>
      <c r="WX375" s="60"/>
      <c r="WY375" s="60"/>
      <c r="WZ375" s="60"/>
      <c r="XA375" s="60"/>
      <c r="XB375" s="60"/>
      <c r="XC375" s="60"/>
      <c r="XD375" s="60"/>
      <c r="XE375" s="60"/>
      <c r="XF375" s="60"/>
      <c r="XG375" s="60"/>
      <c r="XH375" s="60"/>
      <c r="XI375" s="60"/>
      <c r="XJ375" s="60"/>
      <c r="XK375" s="60"/>
      <c r="XL375" s="60"/>
      <c r="XM375" s="60"/>
      <c r="XN375" s="60"/>
      <c r="XO375" s="60"/>
      <c r="XP375" s="60"/>
      <c r="XQ375" s="60"/>
      <c r="XR375" s="60"/>
      <c r="XS375" s="60"/>
      <c r="XT375" s="60"/>
      <c r="XU375" s="60"/>
      <c r="XV375" s="60"/>
      <c r="XW375" s="60"/>
      <c r="XX375" s="60"/>
      <c r="XY375" s="60"/>
      <c r="XZ375" s="60"/>
      <c r="YA375" s="60"/>
      <c r="YB375" s="60"/>
      <c r="YC375" s="60"/>
      <c r="YD375" s="60"/>
      <c r="YE375" s="60"/>
      <c r="YF375" s="60"/>
      <c r="YG375" s="60"/>
      <c r="YH375" s="60"/>
      <c r="YI375" s="60"/>
      <c r="YJ375" s="60"/>
      <c r="YK375" s="60"/>
      <c r="YL375" s="60"/>
      <c r="YM375" s="60"/>
      <c r="YN375" s="60"/>
      <c r="YO375" s="60"/>
      <c r="YP375" s="60"/>
      <c r="YQ375" s="60"/>
      <c r="YR375" s="60"/>
      <c r="YS375" s="60"/>
      <c r="YT375" s="60"/>
      <c r="YU375" s="60"/>
      <c r="YV375" s="60"/>
      <c r="YW375" s="60"/>
      <c r="YX375" s="60"/>
      <c r="YY375" s="60"/>
      <c r="YZ375" s="60"/>
      <c r="ZA375" s="60"/>
      <c r="ZB375" s="60"/>
      <c r="ZC375" s="60"/>
      <c r="ZD375" s="60"/>
      <c r="ZE375" s="60"/>
      <c r="ZF375" s="60"/>
      <c r="ZG375" s="60"/>
      <c r="ZH375" s="60"/>
      <c r="ZI375" s="60"/>
      <c r="ZJ375" s="60"/>
      <c r="ZK375" s="60"/>
      <c r="ZL375" s="60"/>
      <c r="ZM375" s="60"/>
      <c r="ZN375" s="60"/>
      <c r="ZO375" s="60"/>
      <c r="ZP375" s="60"/>
      <c r="ZQ375" s="60"/>
      <c r="ZR375" s="60"/>
      <c r="ZS375" s="60"/>
      <c r="ZT375" s="60"/>
      <c r="ZU375" s="60"/>
      <c r="ZV375" s="60"/>
      <c r="ZW375" s="60"/>
      <c r="ZX375" s="60"/>
      <c r="ZY375" s="60"/>
      <c r="ZZ375" s="60"/>
      <c r="AAA375" s="60"/>
      <c r="AAB375" s="60"/>
      <c r="AAC375" s="60"/>
      <c r="AAD375" s="60"/>
      <c r="AAE375" s="60"/>
      <c r="AAF375" s="60"/>
      <c r="AAG375" s="60"/>
      <c r="AAH375" s="60"/>
      <c r="AAI375" s="60"/>
      <c r="AAJ375" s="60"/>
      <c r="AAK375" s="60"/>
      <c r="AAL375" s="60"/>
      <c r="AAM375" s="60"/>
      <c r="AAN375" s="60"/>
      <c r="AAO375" s="60"/>
      <c r="AAP375" s="60"/>
      <c r="AAQ375" s="60"/>
      <c r="AAR375" s="60"/>
      <c r="AAS375" s="60"/>
      <c r="AAT375" s="60"/>
      <c r="AAU375" s="60"/>
      <c r="AAV375" s="60"/>
      <c r="AAW375" s="60"/>
      <c r="AAX375" s="60"/>
      <c r="AAY375" s="60"/>
      <c r="AAZ375" s="60"/>
      <c r="ABA375" s="60"/>
      <c r="ABB375" s="60"/>
      <c r="ABC375" s="60"/>
      <c r="ABD375" s="60"/>
      <c r="ABE375" s="60"/>
      <c r="ABF375" s="60"/>
      <c r="ABG375" s="60"/>
      <c r="ABH375" s="60"/>
      <c r="ABI375" s="60"/>
      <c r="ABJ375" s="60"/>
      <c r="ABK375" s="60"/>
      <c r="ABL375" s="60"/>
      <c r="ABM375" s="60"/>
      <c r="ABN375" s="60"/>
      <c r="ABO375" s="60"/>
      <c r="ABP375" s="60"/>
      <c r="ABQ375" s="60"/>
      <c r="ABR375" s="60"/>
      <c r="ABS375" s="60"/>
      <c r="ABT375" s="60"/>
      <c r="ABU375" s="60"/>
      <c r="ABV375" s="60"/>
      <c r="ABW375" s="60"/>
      <c r="ABX375" s="60"/>
      <c r="ABY375" s="60"/>
      <c r="ABZ375" s="60"/>
      <c r="ACA375" s="60"/>
      <c r="ACB375" s="60"/>
      <c r="ACC375" s="60"/>
      <c r="ACD375" s="60"/>
      <c r="ACE375" s="60"/>
      <c r="ACF375" s="60"/>
      <c r="ACG375" s="60"/>
      <c r="ACH375" s="60"/>
      <c r="ACI375" s="60"/>
      <c r="ACJ375" s="60"/>
      <c r="ACK375" s="60"/>
      <c r="ACL375" s="60"/>
      <c r="ACM375" s="60"/>
      <c r="ACN375" s="60"/>
      <c r="ACO375" s="60"/>
      <c r="ACP375" s="60"/>
      <c r="ACQ375" s="60"/>
      <c r="ACR375" s="60"/>
      <c r="ACS375" s="60"/>
      <c r="ACT375" s="60"/>
      <c r="ACU375" s="60"/>
      <c r="ACV375" s="60"/>
      <c r="ACW375" s="60"/>
      <c r="ACX375" s="60"/>
      <c r="ACY375" s="60"/>
      <c r="ACZ375" s="60"/>
      <c r="ADA375" s="60"/>
      <c r="ADB375" s="60"/>
      <c r="ADC375" s="60"/>
      <c r="ADD375" s="60"/>
      <c r="ADE375" s="60"/>
      <c r="ADF375" s="60"/>
      <c r="ADG375" s="60"/>
      <c r="ADH375" s="60"/>
      <c r="ADI375" s="60"/>
      <c r="ADJ375" s="60"/>
      <c r="ADK375" s="60"/>
      <c r="ADL375" s="60"/>
      <c r="ADM375" s="60"/>
      <c r="ADN375" s="60"/>
      <c r="ADO375" s="60"/>
      <c r="ADP375" s="60"/>
      <c r="ADQ375" s="60"/>
      <c r="ADR375" s="60"/>
      <c r="ADS375" s="60"/>
      <c r="ADT375" s="60"/>
      <c r="ADU375" s="60"/>
      <c r="ADV375" s="60"/>
      <c r="ADW375" s="60"/>
      <c r="ADX375" s="60"/>
      <c r="ADY375" s="60"/>
      <c r="ADZ375" s="60"/>
      <c r="AEA375" s="60"/>
      <c r="AEB375" s="60"/>
      <c r="AEC375" s="60"/>
      <c r="AED375" s="60"/>
      <c r="AEE375" s="60"/>
      <c r="AEF375" s="60"/>
      <c r="AEG375" s="60"/>
      <c r="AEH375" s="60"/>
      <c r="AEI375" s="60"/>
      <c r="AEJ375" s="60"/>
      <c r="AEK375" s="60"/>
      <c r="AEL375" s="60"/>
      <c r="AEM375" s="60"/>
      <c r="AEN375" s="60"/>
      <c r="AEO375" s="60"/>
      <c r="AEP375" s="60"/>
      <c r="AEQ375" s="60"/>
      <c r="AER375" s="60"/>
      <c r="AES375" s="60"/>
      <c r="AET375" s="60"/>
      <c r="AEU375" s="60"/>
      <c r="AEV375" s="60"/>
      <c r="AEW375" s="60"/>
      <c r="AEX375" s="60"/>
      <c r="AEY375" s="60"/>
      <c r="AEZ375" s="60"/>
      <c r="AFA375" s="60"/>
      <c r="AFB375" s="60"/>
      <c r="AFC375" s="60"/>
      <c r="AFD375" s="60"/>
      <c r="AFE375" s="60"/>
      <c r="AFF375" s="60"/>
      <c r="AFG375" s="60"/>
      <c r="AFH375" s="60"/>
      <c r="AFI375" s="60"/>
      <c r="AFJ375" s="60"/>
      <c r="AFK375" s="60"/>
      <c r="AFL375" s="60"/>
      <c r="AFM375" s="60"/>
      <c r="AFN375" s="60"/>
      <c r="AFO375" s="60"/>
      <c r="AFP375" s="60"/>
      <c r="AFQ375" s="60"/>
      <c r="AFR375" s="60"/>
      <c r="AFS375" s="60"/>
      <c r="AFT375" s="60"/>
      <c r="AFU375" s="60"/>
      <c r="AFV375" s="60"/>
      <c r="AFW375" s="60"/>
      <c r="AFX375" s="60"/>
      <c r="AFY375" s="60"/>
      <c r="AFZ375" s="60"/>
      <c r="AGA375" s="60"/>
      <c r="AGB375" s="60"/>
      <c r="AGC375" s="60"/>
      <c r="AGD375" s="60"/>
      <c r="AGE375" s="60"/>
      <c r="AGF375" s="60"/>
      <c r="AGG375" s="60"/>
      <c r="AGH375" s="60"/>
      <c r="AGI375" s="60"/>
      <c r="AGJ375" s="60"/>
      <c r="AGK375" s="60"/>
      <c r="AGL375" s="60"/>
      <c r="AGM375" s="60"/>
      <c r="AGN375" s="60"/>
      <c r="AGO375" s="60"/>
      <c r="AGP375" s="60"/>
      <c r="AGQ375" s="60"/>
      <c r="AGR375" s="60"/>
      <c r="AGS375" s="60"/>
      <c r="AGT375" s="60"/>
      <c r="AGU375" s="60"/>
      <c r="AGV375" s="60"/>
      <c r="AGW375" s="60"/>
      <c r="AGX375" s="60"/>
      <c r="AGY375" s="60"/>
      <c r="AGZ375" s="60"/>
      <c r="AHA375" s="60"/>
      <c r="AHB375" s="60"/>
      <c r="AHC375" s="60"/>
      <c r="AHD375" s="60"/>
      <c r="AHE375" s="60"/>
      <c r="AHF375" s="60"/>
      <c r="AHG375" s="60"/>
      <c r="AHH375" s="60"/>
      <c r="AHI375" s="60"/>
      <c r="AHJ375" s="60"/>
      <c r="AHK375" s="60"/>
      <c r="AHL375" s="60"/>
      <c r="AHM375" s="60"/>
      <c r="AHN375" s="60"/>
      <c r="AHO375" s="60"/>
      <c r="AHP375" s="60"/>
      <c r="AHQ375" s="60"/>
      <c r="AHR375" s="60"/>
      <c r="AHS375" s="60"/>
      <c r="AHT375" s="60"/>
      <c r="AHU375" s="60"/>
      <c r="AHV375" s="60"/>
      <c r="AHW375" s="60"/>
      <c r="AHX375" s="60"/>
      <c r="AHY375" s="60"/>
      <c r="AHZ375" s="60"/>
      <c r="AIA375" s="60"/>
      <c r="AIB375" s="60"/>
      <c r="AIC375" s="60"/>
      <c r="AID375" s="60"/>
      <c r="AIE375" s="60"/>
      <c r="AIF375" s="60"/>
      <c r="AIG375" s="60"/>
      <c r="AIH375" s="60"/>
      <c r="AII375" s="60"/>
      <c r="AIJ375" s="60"/>
      <c r="AIK375" s="60"/>
      <c r="AIL375" s="60"/>
      <c r="AIM375" s="60"/>
      <c r="AIN375" s="60"/>
      <c r="AIO375" s="60"/>
      <c r="AIP375" s="60"/>
      <c r="AIQ375" s="60"/>
      <c r="AIR375" s="60"/>
      <c r="AIS375" s="60"/>
      <c r="AIT375" s="60"/>
      <c r="AIU375" s="60"/>
      <c r="AIV375" s="60"/>
      <c r="AIW375" s="60"/>
      <c r="AIX375" s="60"/>
      <c r="AIY375" s="60"/>
      <c r="AIZ375" s="60"/>
      <c r="AJA375" s="60"/>
      <c r="AJB375" s="60"/>
      <c r="AJC375" s="60"/>
      <c r="AJD375" s="60"/>
      <c r="AJE375" s="60"/>
      <c r="AJF375" s="60"/>
      <c r="AJG375" s="60"/>
      <c r="AJH375" s="60"/>
      <c r="AJI375" s="60"/>
      <c r="AJJ375" s="60"/>
      <c r="AJK375" s="60"/>
      <c r="AJL375" s="60"/>
      <c r="AJM375" s="60"/>
      <c r="AJN375" s="60"/>
      <c r="AJO375" s="60"/>
      <c r="AJP375" s="60"/>
      <c r="AJQ375" s="60"/>
      <c r="AJR375" s="60"/>
      <c r="AJS375" s="60"/>
      <c r="AJT375" s="60"/>
      <c r="AJU375" s="60"/>
      <c r="AJV375" s="60"/>
      <c r="AJW375" s="60"/>
      <c r="AJX375" s="60"/>
      <c r="AJY375" s="60"/>
      <c r="AJZ375" s="60"/>
      <c r="AKA375" s="60"/>
      <c r="AKB375" s="60"/>
      <c r="AKC375" s="60"/>
      <c r="AKD375" s="60"/>
      <c r="AKE375" s="60"/>
      <c r="AKF375" s="60"/>
      <c r="AKG375" s="60"/>
      <c r="AKH375" s="60"/>
      <c r="AKI375" s="60"/>
      <c r="AKJ375" s="60"/>
      <c r="AKK375" s="60"/>
      <c r="AKL375" s="60"/>
      <c r="AKM375" s="60"/>
      <c r="AKN375" s="60"/>
      <c r="AKO375" s="60"/>
      <c r="AKP375" s="60"/>
      <c r="AKQ375" s="60"/>
      <c r="AKR375" s="60"/>
      <c r="AKS375" s="60"/>
      <c r="AKT375" s="60"/>
      <c r="AKU375" s="60"/>
      <c r="AKV375" s="60"/>
      <c r="AKW375" s="60"/>
      <c r="AKX375" s="60"/>
      <c r="AKY375" s="60"/>
      <c r="AKZ375" s="60"/>
      <c r="ALA375" s="60"/>
      <c r="ALB375" s="60"/>
      <c r="ALC375" s="60"/>
      <c r="ALD375" s="60"/>
      <c r="ALE375" s="60"/>
      <c r="ALF375" s="60"/>
      <c r="ALG375" s="60"/>
      <c r="ALH375" s="60"/>
      <c r="ALI375" s="60"/>
      <c r="ALJ375" s="60"/>
      <c r="ALK375" s="60"/>
      <c r="ALL375" s="60"/>
      <c r="ALM375" s="60"/>
      <c r="ALN375" s="60"/>
      <c r="ALO375" s="60"/>
      <c r="ALP375" s="60"/>
      <c r="ALQ375" s="60"/>
      <c r="ALR375" s="60"/>
      <c r="ALS375" s="60"/>
      <c r="ALT375" s="60"/>
      <c r="ALU375" s="60"/>
      <c r="ALV375" s="60"/>
    </row>
    <row r="376" spans="1:1010" customFormat="1" ht="27" customHeight="1" thickBot="1" x14ac:dyDescent="0.3">
      <c r="A376" s="171"/>
      <c r="B376" s="171"/>
      <c r="C376" s="171"/>
      <c r="D376" s="171"/>
      <c r="E376" s="8"/>
      <c r="F376" s="60"/>
      <c r="G376" s="1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  <c r="HD376" s="60"/>
      <c r="HE376" s="60"/>
      <c r="HF376" s="60"/>
      <c r="HG376" s="60"/>
      <c r="HH376" s="60"/>
      <c r="HI376" s="60"/>
      <c r="HJ376" s="60"/>
      <c r="HK376" s="60"/>
      <c r="HL376" s="60"/>
      <c r="HM376" s="60"/>
      <c r="HN376" s="60"/>
      <c r="HO376" s="60"/>
      <c r="HP376" s="60"/>
      <c r="HQ376" s="60"/>
      <c r="HR376" s="60"/>
      <c r="HS376" s="60"/>
      <c r="HT376" s="60"/>
      <c r="HU376" s="60"/>
      <c r="HV376" s="60"/>
      <c r="HW376" s="60"/>
      <c r="HX376" s="60"/>
      <c r="HY376" s="60"/>
      <c r="HZ376" s="60"/>
      <c r="IA376" s="60"/>
      <c r="IB376" s="60"/>
      <c r="IC376" s="60"/>
      <c r="ID376" s="60"/>
      <c r="IE376" s="60"/>
      <c r="IF376" s="60"/>
      <c r="IG376" s="60"/>
      <c r="IH376" s="60"/>
      <c r="II376" s="60"/>
      <c r="IJ376" s="60"/>
      <c r="IK376" s="60"/>
      <c r="IL376" s="60"/>
      <c r="IM376" s="60"/>
      <c r="IN376" s="60"/>
      <c r="IO376" s="60"/>
      <c r="IP376" s="60"/>
      <c r="IQ376" s="60"/>
      <c r="IR376" s="60"/>
      <c r="IS376" s="60"/>
      <c r="IT376" s="60"/>
      <c r="IU376" s="60"/>
      <c r="IV376" s="60"/>
      <c r="IW376" s="60"/>
      <c r="IX376" s="60"/>
      <c r="IY376" s="60"/>
      <c r="IZ376" s="60"/>
      <c r="JA376" s="60"/>
      <c r="JB376" s="60"/>
      <c r="JC376" s="60"/>
      <c r="JD376" s="60"/>
      <c r="JE376" s="60"/>
      <c r="JF376" s="60"/>
      <c r="JG376" s="60"/>
      <c r="JH376" s="60"/>
      <c r="JI376" s="60"/>
      <c r="JJ376" s="60"/>
      <c r="JK376" s="60"/>
      <c r="JL376" s="60"/>
      <c r="JM376" s="60"/>
      <c r="JN376" s="60"/>
      <c r="JO376" s="60"/>
      <c r="JP376" s="60"/>
      <c r="JQ376" s="60"/>
      <c r="JR376" s="60"/>
      <c r="JS376" s="60"/>
      <c r="JT376" s="60"/>
      <c r="JU376" s="60"/>
      <c r="JV376" s="60"/>
      <c r="JW376" s="60"/>
      <c r="JX376" s="60"/>
      <c r="JY376" s="60"/>
      <c r="JZ376" s="60"/>
      <c r="KA376" s="60"/>
      <c r="KB376" s="60"/>
      <c r="KC376" s="60"/>
      <c r="KD376" s="60"/>
      <c r="KE376" s="60"/>
      <c r="KF376" s="60"/>
      <c r="KG376" s="60"/>
      <c r="KH376" s="60"/>
      <c r="KI376" s="60"/>
      <c r="KJ376" s="60"/>
      <c r="KK376" s="60"/>
      <c r="KL376" s="60"/>
      <c r="KM376" s="60"/>
      <c r="KN376" s="60"/>
      <c r="KO376" s="60"/>
      <c r="KP376" s="60"/>
      <c r="KQ376" s="60"/>
      <c r="KR376" s="60"/>
      <c r="KS376" s="60"/>
      <c r="KT376" s="60"/>
      <c r="KU376" s="60"/>
      <c r="KV376" s="60"/>
      <c r="KW376" s="60"/>
      <c r="KX376" s="60"/>
      <c r="KY376" s="60"/>
      <c r="KZ376" s="60"/>
      <c r="LA376" s="60"/>
      <c r="LB376" s="60"/>
      <c r="LC376" s="60"/>
      <c r="LD376" s="60"/>
      <c r="LE376" s="60"/>
      <c r="LF376" s="60"/>
      <c r="LG376" s="60"/>
      <c r="LH376" s="60"/>
      <c r="LI376" s="60"/>
      <c r="LJ376" s="60"/>
      <c r="LK376" s="60"/>
      <c r="LL376" s="60"/>
      <c r="LM376" s="60"/>
      <c r="LN376" s="60"/>
      <c r="LO376" s="60"/>
      <c r="LP376" s="60"/>
      <c r="LQ376" s="60"/>
      <c r="LR376" s="60"/>
      <c r="LS376" s="60"/>
      <c r="LT376" s="60"/>
      <c r="LU376" s="60"/>
      <c r="LV376" s="60"/>
      <c r="LW376" s="60"/>
      <c r="LX376" s="60"/>
      <c r="LY376" s="60"/>
      <c r="LZ376" s="60"/>
      <c r="MA376" s="60"/>
      <c r="MB376" s="60"/>
      <c r="MC376" s="60"/>
      <c r="MD376" s="60"/>
      <c r="ME376" s="60"/>
      <c r="MF376" s="60"/>
      <c r="MG376" s="60"/>
      <c r="MH376" s="60"/>
      <c r="MI376" s="60"/>
      <c r="MJ376" s="60"/>
      <c r="MK376" s="60"/>
      <c r="ML376" s="60"/>
      <c r="MM376" s="60"/>
      <c r="MN376" s="60"/>
      <c r="MO376" s="60"/>
      <c r="MP376" s="60"/>
      <c r="MQ376" s="60"/>
      <c r="MR376" s="60"/>
      <c r="MS376" s="60"/>
      <c r="MT376" s="60"/>
      <c r="MU376" s="60"/>
      <c r="MV376" s="60"/>
      <c r="MW376" s="60"/>
      <c r="MX376" s="60"/>
      <c r="MY376" s="60"/>
      <c r="MZ376" s="60"/>
      <c r="NA376" s="60"/>
      <c r="NB376" s="60"/>
      <c r="NC376" s="60"/>
      <c r="ND376" s="60"/>
      <c r="NE376" s="60"/>
      <c r="NF376" s="60"/>
      <c r="NG376" s="60"/>
      <c r="NH376" s="60"/>
      <c r="NI376" s="60"/>
      <c r="NJ376" s="60"/>
      <c r="NK376" s="60"/>
      <c r="NL376" s="60"/>
      <c r="NM376" s="60"/>
      <c r="NN376" s="60"/>
      <c r="NO376" s="60"/>
      <c r="NP376" s="60"/>
      <c r="NQ376" s="60"/>
      <c r="NR376" s="60"/>
      <c r="NS376" s="60"/>
      <c r="NT376" s="60"/>
      <c r="NU376" s="60"/>
      <c r="NV376" s="60"/>
      <c r="NW376" s="60"/>
      <c r="NX376" s="60"/>
      <c r="NY376" s="60"/>
      <c r="NZ376" s="60"/>
      <c r="OA376" s="60"/>
      <c r="OB376" s="60"/>
      <c r="OC376" s="60"/>
      <c r="OD376" s="60"/>
      <c r="OE376" s="60"/>
      <c r="OF376" s="60"/>
      <c r="OG376" s="60"/>
      <c r="OH376" s="60"/>
      <c r="OI376" s="60"/>
      <c r="OJ376" s="60"/>
      <c r="OK376" s="60"/>
      <c r="OL376" s="60"/>
      <c r="OM376" s="60"/>
      <c r="ON376" s="60"/>
      <c r="OO376" s="60"/>
      <c r="OP376" s="60"/>
      <c r="OQ376" s="60"/>
      <c r="OR376" s="60"/>
      <c r="OS376" s="60"/>
      <c r="OT376" s="60"/>
      <c r="OU376" s="60"/>
      <c r="OV376" s="60"/>
      <c r="OW376" s="60"/>
      <c r="OX376" s="60"/>
      <c r="OY376" s="60"/>
      <c r="OZ376" s="60"/>
      <c r="PA376" s="60"/>
      <c r="PB376" s="60"/>
      <c r="PC376" s="60"/>
      <c r="PD376" s="60"/>
      <c r="PE376" s="60"/>
      <c r="PF376" s="60"/>
      <c r="PG376" s="60"/>
      <c r="PH376" s="60"/>
      <c r="PI376" s="60"/>
      <c r="PJ376" s="60"/>
      <c r="PK376" s="60"/>
      <c r="PL376" s="60"/>
      <c r="PM376" s="60"/>
      <c r="PN376" s="60"/>
      <c r="PO376" s="60"/>
      <c r="PP376" s="60"/>
      <c r="PQ376" s="60"/>
      <c r="PR376" s="60"/>
      <c r="PS376" s="60"/>
      <c r="PT376" s="60"/>
      <c r="PU376" s="60"/>
      <c r="PV376" s="60"/>
      <c r="PW376" s="60"/>
      <c r="PX376" s="60"/>
      <c r="PY376" s="60"/>
      <c r="PZ376" s="60"/>
      <c r="QA376" s="60"/>
      <c r="QB376" s="60"/>
      <c r="QC376" s="60"/>
      <c r="QD376" s="60"/>
      <c r="QE376" s="60"/>
      <c r="QF376" s="60"/>
      <c r="QG376" s="60"/>
      <c r="QH376" s="60"/>
      <c r="QI376" s="60"/>
      <c r="QJ376" s="60"/>
      <c r="QK376" s="60"/>
      <c r="QL376" s="60"/>
      <c r="QM376" s="60"/>
      <c r="QN376" s="60"/>
      <c r="QO376" s="60"/>
      <c r="QP376" s="60"/>
      <c r="QQ376" s="60"/>
      <c r="QR376" s="60"/>
      <c r="QS376" s="60"/>
      <c r="QT376" s="60"/>
      <c r="QU376" s="60"/>
      <c r="QV376" s="60"/>
      <c r="QW376" s="60"/>
      <c r="QX376" s="60"/>
      <c r="QY376" s="60"/>
      <c r="QZ376" s="60"/>
      <c r="RA376" s="60"/>
      <c r="RB376" s="60"/>
      <c r="RC376" s="60"/>
      <c r="RD376" s="60"/>
      <c r="RE376" s="60"/>
      <c r="RF376" s="60"/>
      <c r="RG376" s="60"/>
      <c r="RH376" s="60"/>
      <c r="RI376" s="60"/>
      <c r="RJ376" s="60"/>
      <c r="RK376" s="60"/>
      <c r="RL376" s="60"/>
      <c r="RM376" s="60"/>
      <c r="RN376" s="60"/>
      <c r="RO376" s="60"/>
      <c r="RP376" s="60"/>
      <c r="RQ376" s="60"/>
      <c r="RR376" s="60"/>
      <c r="RS376" s="60"/>
      <c r="RT376" s="60"/>
      <c r="RU376" s="60"/>
      <c r="RV376" s="60"/>
      <c r="RW376" s="60"/>
      <c r="RX376" s="60"/>
      <c r="RY376" s="60"/>
      <c r="RZ376" s="60"/>
      <c r="SA376" s="60"/>
      <c r="SB376" s="60"/>
      <c r="SC376" s="60"/>
      <c r="SD376" s="60"/>
      <c r="SE376" s="60"/>
      <c r="SF376" s="60"/>
      <c r="SG376" s="60"/>
      <c r="SH376" s="60"/>
      <c r="SI376" s="60"/>
      <c r="SJ376" s="60"/>
      <c r="SK376" s="60"/>
      <c r="SL376" s="60"/>
      <c r="SM376" s="60"/>
      <c r="SN376" s="60"/>
      <c r="SO376" s="60"/>
      <c r="SP376" s="60"/>
      <c r="SQ376" s="60"/>
      <c r="SR376" s="60"/>
      <c r="SS376" s="60"/>
      <c r="ST376" s="60"/>
      <c r="SU376" s="60"/>
      <c r="SV376" s="60"/>
      <c r="SW376" s="60"/>
      <c r="SX376" s="60"/>
      <c r="SY376" s="60"/>
      <c r="SZ376" s="60"/>
      <c r="TA376" s="60"/>
      <c r="TB376" s="60"/>
      <c r="TC376" s="60"/>
      <c r="TD376" s="60"/>
      <c r="TE376" s="60"/>
      <c r="TF376" s="60"/>
      <c r="TG376" s="60"/>
      <c r="TH376" s="60"/>
      <c r="TI376" s="60"/>
      <c r="TJ376" s="60"/>
      <c r="TK376" s="60"/>
      <c r="TL376" s="60"/>
      <c r="TM376" s="60"/>
      <c r="TN376" s="60"/>
      <c r="TO376" s="60"/>
      <c r="TP376" s="60"/>
      <c r="TQ376" s="60"/>
      <c r="TR376" s="60"/>
      <c r="TS376" s="60"/>
      <c r="TT376" s="60"/>
      <c r="TU376" s="60"/>
      <c r="TV376" s="60"/>
      <c r="TW376" s="60"/>
      <c r="TX376" s="60"/>
      <c r="TY376" s="60"/>
      <c r="TZ376" s="60"/>
      <c r="UA376" s="60"/>
      <c r="UB376" s="60"/>
      <c r="UC376" s="60"/>
      <c r="UD376" s="60"/>
      <c r="UE376" s="60"/>
      <c r="UF376" s="60"/>
      <c r="UG376" s="60"/>
      <c r="UH376" s="60"/>
      <c r="UI376" s="60"/>
      <c r="UJ376" s="60"/>
      <c r="UK376" s="60"/>
      <c r="UL376" s="60"/>
      <c r="UM376" s="60"/>
      <c r="UN376" s="60"/>
      <c r="UO376" s="60"/>
      <c r="UP376" s="60"/>
      <c r="UQ376" s="60"/>
      <c r="UR376" s="60"/>
      <c r="US376" s="60"/>
      <c r="UT376" s="60"/>
      <c r="UU376" s="60"/>
      <c r="UV376" s="60"/>
      <c r="UW376" s="60"/>
      <c r="UX376" s="60"/>
      <c r="UY376" s="60"/>
      <c r="UZ376" s="60"/>
      <c r="VA376" s="60"/>
      <c r="VB376" s="60"/>
      <c r="VC376" s="60"/>
      <c r="VD376" s="60"/>
      <c r="VE376" s="60"/>
      <c r="VF376" s="60"/>
      <c r="VG376" s="60"/>
      <c r="VH376" s="60"/>
      <c r="VI376" s="60"/>
      <c r="VJ376" s="60"/>
      <c r="VK376" s="60"/>
      <c r="VL376" s="60"/>
      <c r="VM376" s="60"/>
      <c r="VN376" s="60"/>
      <c r="VO376" s="60"/>
      <c r="VP376" s="60"/>
      <c r="VQ376" s="60"/>
      <c r="VR376" s="60"/>
      <c r="VS376" s="60"/>
      <c r="VT376" s="60"/>
      <c r="VU376" s="60"/>
      <c r="VV376" s="60"/>
      <c r="VW376" s="60"/>
      <c r="VX376" s="60"/>
      <c r="VY376" s="60"/>
      <c r="VZ376" s="60"/>
      <c r="WA376" s="60"/>
      <c r="WB376" s="60"/>
      <c r="WC376" s="60"/>
      <c r="WD376" s="60"/>
      <c r="WE376" s="60"/>
      <c r="WF376" s="60"/>
      <c r="WG376" s="60"/>
      <c r="WH376" s="60"/>
      <c r="WI376" s="60"/>
      <c r="WJ376" s="60"/>
      <c r="WK376" s="60"/>
      <c r="WL376" s="60"/>
      <c r="WM376" s="60"/>
      <c r="WN376" s="60"/>
      <c r="WO376" s="60"/>
      <c r="WP376" s="60"/>
      <c r="WQ376" s="60"/>
      <c r="WR376" s="60"/>
      <c r="WS376" s="60"/>
      <c r="WT376" s="60"/>
      <c r="WU376" s="60"/>
      <c r="WV376" s="60"/>
      <c r="WW376" s="60"/>
      <c r="WX376" s="60"/>
      <c r="WY376" s="60"/>
      <c r="WZ376" s="60"/>
      <c r="XA376" s="60"/>
      <c r="XB376" s="60"/>
      <c r="XC376" s="60"/>
      <c r="XD376" s="60"/>
      <c r="XE376" s="60"/>
      <c r="XF376" s="60"/>
      <c r="XG376" s="60"/>
      <c r="XH376" s="60"/>
      <c r="XI376" s="60"/>
      <c r="XJ376" s="60"/>
      <c r="XK376" s="60"/>
      <c r="XL376" s="60"/>
      <c r="XM376" s="60"/>
      <c r="XN376" s="60"/>
      <c r="XO376" s="60"/>
      <c r="XP376" s="60"/>
      <c r="XQ376" s="60"/>
      <c r="XR376" s="60"/>
      <c r="XS376" s="60"/>
      <c r="XT376" s="60"/>
      <c r="XU376" s="60"/>
      <c r="XV376" s="60"/>
      <c r="XW376" s="60"/>
      <c r="XX376" s="60"/>
      <c r="XY376" s="60"/>
      <c r="XZ376" s="60"/>
      <c r="YA376" s="60"/>
      <c r="YB376" s="60"/>
      <c r="YC376" s="60"/>
      <c r="YD376" s="60"/>
      <c r="YE376" s="60"/>
      <c r="YF376" s="60"/>
      <c r="YG376" s="60"/>
      <c r="YH376" s="60"/>
      <c r="YI376" s="60"/>
      <c r="YJ376" s="60"/>
      <c r="YK376" s="60"/>
      <c r="YL376" s="60"/>
      <c r="YM376" s="60"/>
      <c r="YN376" s="60"/>
      <c r="YO376" s="60"/>
      <c r="YP376" s="60"/>
      <c r="YQ376" s="60"/>
      <c r="YR376" s="60"/>
      <c r="YS376" s="60"/>
      <c r="YT376" s="60"/>
      <c r="YU376" s="60"/>
      <c r="YV376" s="60"/>
      <c r="YW376" s="60"/>
      <c r="YX376" s="60"/>
      <c r="YY376" s="60"/>
      <c r="YZ376" s="60"/>
      <c r="ZA376" s="60"/>
      <c r="ZB376" s="60"/>
      <c r="ZC376" s="60"/>
      <c r="ZD376" s="60"/>
      <c r="ZE376" s="60"/>
      <c r="ZF376" s="60"/>
      <c r="ZG376" s="60"/>
      <c r="ZH376" s="60"/>
      <c r="ZI376" s="60"/>
      <c r="ZJ376" s="60"/>
      <c r="ZK376" s="60"/>
      <c r="ZL376" s="60"/>
      <c r="ZM376" s="60"/>
      <c r="ZN376" s="60"/>
      <c r="ZO376" s="60"/>
      <c r="ZP376" s="60"/>
      <c r="ZQ376" s="60"/>
      <c r="ZR376" s="60"/>
      <c r="ZS376" s="60"/>
      <c r="ZT376" s="60"/>
      <c r="ZU376" s="60"/>
      <c r="ZV376" s="60"/>
      <c r="ZW376" s="60"/>
      <c r="ZX376" s="60"/>
      <c r="ZY376" s="60"/>
      <c r="ZZ376" s="60"/>
      <c r="AAA376" s="60"/>
      <c r="AAB376" s="60"/>
      <c r="AAC376" s="60"/>
      <c r="AAD376" s="60"/>
      <c r="AAE376" s="60"/>
      <c r="AAF376" s="60"/>
      <c r="AAG376" s="60"/>
      <c r="AAH376" s="60"/>
      <c r="AAI376" s="60"/>
      <c r="AAJ376" s="60"/>
      <c r="AAK376" s="60"/>
      <c r="AAL376" s="60"/>
      <c r="AAM376" s="60"/>
      <c r="AAN376" s="60"/>
      <c r="AAO376" s="60"/>
      <c r="AAP376" s="60"/>
      <c r="AAQ376" s="60"/>
      <c r="AAR376" s="60"/>
      <c r="AAS376" s="60"/>
      <c r="AAT376" s="60"/>
      <c r="AAU376" s="60"/>
      <c r="AAV376" s="60"/>
      <c r="AAW376" s="60"/>
      <c r="AAX376" s="60"/>
      <c r="AAY376" s="60"/>
      <c r="AAZ376" s="60"/>
      <c r="ABA376" s="60"/>
      <c r="ABB376" s="60"/>
      <c r="ABC376" s="60"/>
      <c r="ABD376" s="60"/>
      <c r="ABE376" s="60"/>
      <c r="ABF376" s="60"/>
      <c r="ABG376" s="60"/>
      <c r="ABH376" s="60"/>
      <c r="ABI376" s="60"/>
      <c r="ABJ376" s="60"/>
      <c r="ABK376" s="60"/>
      <c r="ABL376" s="60"/>
      <c r="ABM376" s="60"/>
      <c r="ABN376" s="60"/>
      <c r="ABO376" s="60"/>
      <c r="ABP376" s="60"/>
      <c r="ABQ376" s="60"/>
      <c r="ABR376" s="60"/>
      <c r="ABS376" s="60"/>
      <c r="ABT376" s="60"/>
      <c r="ABU376" s="60"/>
      <c r="ABV376" s="60"/>
      <c r="ABW376" s="60"/>
      <c r="ABX376" s="60"/>
      <c r="ABY376" s="60"/>
      <c r="ABZ376" s="60"/>
      <c r="ACA376" s="60"/>
      <c r="ACB376" s="60"/>
      <c r="ACC376" s="60"/>
      <c r="ACD376" s="60"/>
      <c r="ACE376" s="60"/>
      <c r="ACF376" s="60"/>
      <c r="ACG376" s="60"/>
      <c r="ACH376" s="60"/>
      <c r="ACI376" s="60"/>
      <c r="ACJ376" s="60"/>
      <c r="ACK376" s="60"/>
      <c r="ACL376" s="60"/>
      <c r="ACM376" s="60"/>
      <c r="ACN376" s="60"/>
      <c r="ACO376" s="60"/>
      <c r="ACP376" s="60"/>
      <c r="ACQ376" s="60"/>
      <c r="ACR376" s="60"/>
      <c r="ACS376" s="60"/>
      <c r="ACT376" s="60"/>
      <c r="ACU376" s="60"/>
      <c r="ACV376" s="60"/>
      <c r="ACW376" s="60"/>
      <c r="ACX376" s="60"/>
      <c r="ACY376" s="60"/>
      <c r="ACZ376" s="60"/>
      <c r="ADA376" s="60"/>
      <c r="ADB376" s="60"/>
      <c r="ADC376" s="60"/>
      <c r="ADD376" s="60"/>
      <c r="ADE376" s="60"/>
      <c r="ADF376" s="60"/>
      <c r="ADG376" s="60"/>
      <c r="ADH376" s="60"/>
      <c r="ADI376" s="60"/>
      <c r="ADJ376" s="60"/>
      <c r="ADK376" s="60"/>
      <c r="ADL376" s="60"/>
      <c r="ADM376" s="60"/>
      <c r="ADN376" s="60"/>
      <c r="ADO376" s="60"/>
      <c r="ADP376" s="60"/>
      <c r="ADQ376" s="60"/>
      <c r="ADR376" s="60"/>
      <c r="ADS376" s="60"/>
      <c r="ADT376" s="60"/>
      <c r="ADU376" s="60"/>
      <c r="ADV376" s="60"/>
      <c r="ADW376" s="60"/>
      <c r="ADX376" s="60"/>
      <c r="ADY376" s="60"/>
      <c r="ADZ376" s="60"/>
      <c r="AEA376" s="60"/>
      <c r="AEB376" s="60"/>
      <c r="AEC376" s="60"/>
      <c r="AED376" s="60"/>
      <c r="AEE376" s="60"/>
      <c r="AEF376" s="60"/>
      <c r="AEG376" s="60"/>
      <c r="AEH376" s="60"/>
      <c r="AEI376" s="60"/>
      <c r="AEJ376" s="60"/>
      <c r="AEK376" s="60"/>
      <c r="AEL376" s="60"/>
      <c r="AEM376" s="60"/>
      <c r="AEN376" s="60"/>
      <c r="AEO376" s="60"/>
      <c r="AEP376" s="60"/>
      <c r="AEQ376" s="60"/>
      <c r="AER376" s="60"/>
      <c r="AES376" s="60"/>
      <c r="AET376" s="60"/>
      <c r="AEU376" s="60"/>
      <c r="AEV376" s="60"/>
      <c r="AEW376" s="60"/>
      <c r="AEX376" s="60"/>
      <c r="AEY376" s="60"/>
      <c r="AEZ376" s="60"/>
      <c r="AFA376" s="60"/>
      <c r="AFB376" s="60"/>
      <c r="AFC376" s="60"/>
      <c r="AFD376" s="60"/>
      <c r="AFE376" s="60"/>
      <c r="AFF376" s="60"/>
      <c r="AFG376" s="60"/>
      <c r="AFH376" s="60"/>
      <c r="AFI376" s="60"/>
      <c r="AFJ376" s="60"/>
      <c r="AFK376" s="60"/>
      <c r="AFL376" s="60"/>
      <c r="AFM376" s="60"/>
      <c r="AFN376" s="60"/>
      <c r="AFO376" s="60"/>
      <c r="AFP376" s="60"/>
      <c r="AFQ376" s="60"/>
      <c r="AFR376" s="60"/>
      <c r="AFS376" s="60"/>
      <c r="AFT376" s="60"/>
      <c r="AFU376" s="60"/>
      <c r="AFV376" s="60"/>
      <c r="AFW376" s="60"/>
      <c r="AFX376" s="60"/>
      <c r="AFY376" s="60"/>
      <c r="AFZ376" s="60"/>
      <c r="AGA376" s="60"/>
      <c r="AGB376" s="60"/>
      <c r="AGC376" s="60"/>
      <c r="AGD376" s="60"/>
      <c r="AGE376" s="60"/>
      <c r="AGF376" s="60"/>
      <c r="AGG376" s="60"/>
      <c r="AGH376" s="60"/>
      <c r="AGI376" s="60"/>
      <c r="AGJ376" s="60"/>
      <c r="AGK376" s="60"/>
      <c r="AGL376" s="60"/>
      <c r="AGM376" s="60"/>
      <c r="AGN376" s="60"/>
      <c r="AGO376" s="60"/>
      <c r="AGP376" s="60"/>
      <c r="AGQ376" s="60"/>
      <c r="AGR376" s="60"/>
      <c r="AGS376" s="60"/>
      <c r="AGT376" s="60"/>
      <c r="AGU376" s="60"/>
      <c r="AGV376" s="60"/>
      <c r="AGW376" s="60"/>
      <c r="AGX376" s="60"/>
      <c r="AGY376" s="60"/>
      <c r="AGZ376" s="60"/>
      <c r="AHA376" s="60"/>
      <c r="AHB376" s="60"/>
      <c r="AHC376" s="60"/>
      <c r="AHD376" s="60"/>
      <c r="AHE376" s="60"/>
      <c r="AHF376" s="60"/>
      <c r="AHG376" s="60"/>
      <c r="AHH376" s="60"/>
      <c r="AHI376" s="60"/>
      <c r="AHJ376" s="60"/>
      <c r="AHK376" s="60"/>
      <c r="AHL376" s="60"/>
      <c r="AHM376" s="60"/>
      <c r="AHN376" s="60"/>
      <c r="AHO376" s="60"/>
      <c r="AHP376" s="60"/>
      <c r="AHQ376" s="60"/>
      <c r="AHR376" s="60"/>
      <c r="AHS376" s="60"/>
      <c r="AHT376" s="60"/>
      <c r="AHU376" s="60"/>
      <c r="AHV376" s="60"/>
      <c r="AHW376" s="60"/>
      <c r="AHX376" s="60"/>
      <c r="AHY376" s="60"/>
      <c r="AHZ376" s="60"/>
      <c r="AIA376" s="60"/>
      <c r="AIB376" s="60"/>
      <c r="AIC376" s="60"/>
      <c r="AID376" s="60"/>
      <c r="AIE376" s="60"/>
      <c r="AIF376" s="60"/>
      <c r="AIG376" s="60"/>
      <c r="AIH376" s="60"/>
      <c r="AII376" s="60"/>
      <c r="AIJ376" s="60"/>
      <c r="AIK376" s="60"/>
      <c r="AIL376" s="60"/>
      <c r="AIM376" s="60"/>
      <c r="AIN376" s="60"/>
      <c r="AIO376" s="60"/>
      <c r="AIP376" s="60"/>
      <c r="AIQ376" s="60"/>
      <c r="AIR376" s="60"/>
      <c r="AIS376" s="60"/>
      <c r="AIT376" s="60"/>
      <c r="AIU376" s="60"/>
      <c r="AIV376" s="60"/>
      <c r="AIW376" s="60"/>
      <c r="AIX376" s="60"/>
      <c r="AIY376" s="60"/>
      <c r="AIZ376" s="60"/>
      <c r="AJA376" s="60"/>
      <c r="AJB376" s="60"/>
      <c r="AJC376" s="60"/>
      <c r="AJD376" s="60"/>
      <c r="AJE376" s="60"/>
      <c r="AJF376" s="60"/>
      <c r="AJG376" s="60"/>
      <c r="AJH376" s="60"/>
      <c r="AJI376" s="60"/>
      <c r="AJJ376" s="60"/>
      <c r="AJK376" s="60"/>
      <c r="AJL376" s="60"/>
      <c r="AJM376" s="60"/>
      <c r="AJN376" s="60"/>
      <c r="AJO376" s="60"/>
      <c r="AJP376" s="60"/>
      <c r="AJQ376" s="60"/>
      <c r="AJR376" s="60"/>
      <c r="AJS376" s="60"/>
      <c r="AJT376" s="60"/>
      <c r="AJU376" s="60"/>
      <c r="AJV376" s="60"/>
      <c r="AJW376" s="60"/>
      <c r="AJX376" s="60"/>
      <c r="AJY376" s="60"/>
      <c r="AJZ376" s="60"/>
      <c r="AKA376" s="60"/>
      <c r="AKB376" s="60"/>
      <c r="AKC376" s="60"/>
      <c r="AKD376" s="60"/>
      <c r="AKE376" s="60"/>
      <c r="AKF376" s="60"/>
      <c r="AKG376" s="60"/>
      <c r="AKH376" s="60"/>
      <c r="AKI376" s="60"/>
      <c r="AKJ376" s="60"/>
      <c r="AKK376" s="60"/>
      <c r="AKL376" s="60"/>
      <c r="AKM376" s="60"/>
      <c r="AKN376" s="60"/>
      <c r="AKO376" s="60"/>
      <c r="AKP376" s="60"/>
      <c r="AKQ376" s="60"/>
      <c r="AKR376" s="60"/>
      <c r="AKS376" s="60"/>
      <c r="AKT376" s="60"/>
      <c r="AKU376" s="60"/>
      <c r="AKV376" s="60"/>
      <c r="AKW376" s="60"/>
      <c r="AKX376" s="60"/>
      <c r="AKY376" s="60"/>
      <c r="AKZ376" s="60"/>
      <c r="ALA376" s="60"/>
      <c r="ALB376" s="60"/>
      <c r="ALC376" s="60"/>
      <c r="ALD376" s="60"/>
      <c r="ALE376" s="60"/>
      <c r="ALF376" s="60"/>
      <c r="ALG376" s="60"/>
      <c r="ALH376" s="60"/>
      <c r="ALI376" s="60"/>
      <c r="ALJ376" s="60"/>
      <c r="ALK376" s="60"/>
      <c r="ALL376" s="60"/>
      <c r="ALM376" s="60"/>
      <c r="ALN376" s="60"/>
      <c r="ALO376" s="60"/>
      <c r="ALP376" s="60"/>
      <c r="ALQ376" s="60"/>
      <c r="ALR376" s="60"/>
      <c r="ALS376" s="60"/>
      <c r="ALT376" s="60"/>
      <c r="ALU376" s="60"/>
      <c r="ALV376" s="60"/>
    </row>
    <row r="377" spans="1:1010" ht="27" customHeight="1" thickBot="1" x14ac:dyDescent="0.3">
      <c r="A377" s="169" t="s">
        <v>192</v>
      </c>
      <c r="B377" s="170"/>
      <c r="C377" s="65" t="s">
        <v>140</v>
      </c>
      <c r="D377" s="66" t="s">
        <v>141</v>
      </c>
      <c r="E377" s="9">
        <f>E375+E343+E221</f>
        <v>510</v>
      </c>
    </row>
    <row r="378" spans="1:1010" ht="37.5" customHeight="1" x14ac:dyDescent="0.25">
      <c r="A378" s="204" t="s">
        <v>511</v>
      </c>
      <c r="B378" s="205"/>
      <c r="C378" s="326">
        <f>C221+C343+C375</f>
        <v>0</v>
      </c>
      <c r="D378" s="328">
        <f>C378/510*100</f>
        <v>0</v>
      </c>
    </row>
    <row r="379" spans="1:1010" ht="39" customHeight="1" thickBot="1" x14ac:dyDescent="0.3">
      <c r="A379" s="313" t="s">
        <v>193</v>
      </c>
      <c r="B379" s="314"/>
      <c r="C379" s="327"/>
      <c r="D379" s="329"/>
    </row>
    <row r="380" spans="1:1010" ht="27" customHeight="1" thickBot="1" x14ac:dyDescent="0.3">
      <c r="A380" s="330"/>
      <c r="B380" s="331"/>
      <c r="C380" s="182"/>
      <c r="D380" s="183"/>
    </row>
    <row r="381" spans="1:1010" ht="27" customHeight="1" thickBot="1" x14ac:dyDescent="0.3">
      <c r="A381" s="338" t="s">
        <v>194</v>
      </c>
      <c r="B381" s="338"/>
      <c r="C381" s="338"/>
      <c r="D381" s="338"/>
    </row>
    <row r="382" spans="1:1010" ht="27" customHeight="1" thickBot="1" x14ac:dyDescent="0.3">
      <c r="A382" s="200" t="s">
        <v>110</v>
      </c>
      <c r="B382" s="200"/>
      <c r="C382" s="200"/>
      <c r="D382" s="200"/>
    </row>
    <row r="383" spans="1:1010" ht="27" customHeight="1" x14ac:dyDescent="0.25">
      <c r="A383" s="339" t="s">
        <v>195</v>
      </c>
      <c r="B383" s="332"/>
      <c r="C383" s="332" t="s">
        <v>196</v>
      </c>
      <c r="D383" s="333"/>
    </row>
    <row r="384" spans="1:1010" ht="27" customHeight="1" x14ac:dyDescent="0.25">
      <c r="A384" s="334" t="s">
        <v>5</v>
      </c>
      <c r="B384" s="335"/>
      <c r="C384" s="270" t="s">
        <v>197</v>
      </c>
      <c r="D384" s="271"/>
    </row>
    <row r="385" spans="1:4" ht="27" customHeight="1" thickBot="1" x14ac:dyDescent="0.3">
      <c r="A385" s="336" t="s">
        <v>198</v>
      </c>
      <c r="B385" s="337"/>
      <c r="C385" s="274" t="s">
        <v>7</v>
      </c>
      <c r="D385" s="275"/>
    </row>
    <row r="386" spans="1:4" ht="47.25" customHeight="1" thickBot="1" x14ac:dyDescent="0.3">
      <c r="A386" s="322" t="s">
        <v>199</v>
      </c>
      <c r="B386" s="322"/>
      <c r="C386" s="322"/>
      <c r="D386" s="322"/>
    </row>
    <row r="387" spans="1:4" ht="27" customHeight="1" thickBot="1" x14ac:dyDescent="0.3">
      <c r="A387" s="67" t="s">
        <v>200</v>
      </c>
      <c r="B387" s="68" t="s">
        <v>201</v>
      </c>
      <c r="C387" s="68" t="s">
        <v>202</v>
      </c>
      <c r="D387" s="69" t="s">
        <v>105</v>
      </c>
    </row>
    <row r="388" spans="1:4" ht="27" customHeight="1" x14ac:dyDescent="0.25">
      <c r="A388" s="70" t="s">
        <v>203</v>
      </c>
      <c r="B388" s="71">
        <v>1</v>
      </c>
      <c r="C388" s="71" t="e">
        <f>C59</f>
        <v>#VALUE!</v>
      </c>
      <c r="D388" s="72" t="e">
        <f>D59</f>
        <v>#VALUE!</v>
      </c>
    </row>
    <row r="389" spans="1:4" ht="27" customHeight="1" x14ac:dyDescent="0.25">
      <c r="A389" s="73" t="s">
        <v>204</v>
      </c>
      <c r="B389" s="74">
        <v>1</v>
      </c>
      <c r="C389" s="74">
        <f>C86</f>
        <v>0</v>
      </c>
      <c r="D389" s="75">
        <f>D86</f>
        <v>0</v>
      </c>
    </row>
    <row r="390" spans="1:4" ht="27" customHeight="1" thickBot="1" x14ac:dyDescent="0.3">
      <c r="A390" s="76" t="s">
        <v>205</v>
      </c>
      <c r="B390" s="48">
        <v>3</v>
      </c>
      <c r="C390" s="48">
        <f>C378</f>
        <v>0</v>
      </c>
      <c r="D390" s="49">
        <f>D378</f>
        <v>0</v>
      </c>
    </row>
    <row r="391" spans="1:4" ht="27" customHeight="1" thickBot="1" x14ac:dyDescent="0.3">
      <c r="A391" s="323"/>
      <c r="B391" s="323"/>
      <c r="C391" s="323"/>
      <c r="D391" s="323"/>
    </row>
    <row r="392" spans="1:4" ht="39" customHeight="1" thickBot="1" x14ac:dyDescent="0.3">
      <c r="A392" s="324" t="s">
        <v>111</v>
      </c>
      <c r="B392" s="324"/>
      <c r="C392" s="77" t="e">
        <f>IF(D392&gt;50,"SATISFATÓRIO","INSATISFATÓRIO")</f>
        <v>#VALUE!</v>
      </c>
      <c r="D392" s="78" t="e">
        <f>((C388/12*1)+(C389/51*1)+(C390/510*3))/5*100</f>
        <v>#VALUE!</v>
      </c>
    </row>
    <row r="393" spans="1:4" ht="27" customHeight="1" thickBot="1" x14ac:dyDescent="0.3">
      <c r="A393" s="325"/>
      <c r="B393" s="325"/>
      <c r="C393" s="325"/>
      <c r="D393" s="325"/>
    </row>
    <row r="394" spans="1:4" ht="27" customHeight="1" x14ac:dyDescent="0.25">
      <c r="A394" s="108" t="s">
        <v>112</v>
      </c>
      <c r="B394" s="108"/>
      <c r="C394" s="108"/>
      <c r="D394" s="108"/>
    </row>
    <row r="395" spans="1:4" ht="27" customHeight="1" x14ac:dyDescent="0.25">
      <c r="A395" s="109" t="s">
        <v>206</v>
      </c>
      <c r="B395" s="109"/>
      <c r="C395" s="109"/>
      <c r="D395" s="109"/>
    </row>
    <row r="396" spans="1:4" ht="27" customHeight="1" thickBot="1" x14ac:dyDescent="0.3">
      <c r="A396" s="110"/>
      <c r="B396" s="110"/>
      <c r="C396" s="110"/>
      <c r="D396" s="110"/>
    </row>
    <row r="397" spans="1:4" ht="27" customHeight="1" x14ac:dyDescent="0.25">
      <c r="A397" s="111" t="s">
        <v>113</v>
      </c>
      <c r="B397" s="111"/>
      <c r="C397" s="111"/>
      <c r="D397" s="111"/>
    </row>
    <row r="398" spans="1:4" ht="27" customHeight="1" thickBot="1" x14ac:dyDescent="0.3">
      <c r="A398" s="110"/>
      <c r="B398" s="110"/>
      <c r="C398" s="110"/>
      <c r="D398" s="110"/>
    </row>
    <row r="399" spans="1:4" ht="27" customHeight="1" x14ac:dyDescent="0.25">
      <c r="A399" s="186" t="s">
        <v>114</v>
      </c>
      <c r="B399" s="186"/>
      <c r="C399" s="186"/>
      <c r="D399" s="186"/>
    </row>
    <row r="400" spans="1:4" ht="27" customHeight="1" thickBot="1" x14ac:dyDescent="0.3">
      <c r="A400" s="79" t="s">
        <v>207</v>
      </c>
      <c r="B400" s="6"/>
      <c r="C400" s="80" t="s">
        <v>107</v>
      </c>
      <c r="D400" s="7"/>
    </row>
  </sheetData>
  <sheetProtection password="E3B6" sheet="1" objects="1" scenarios="1"/>
  <mergeCells count="397">
    <mergeCell ref="A79:C79"/>
    <mergeCell ref="A80:C80"/>
    <mergeCell ref="A81:C81"/>
    <mergeCell ref="A367:C367"/>
    <mergeCell ref="B15:D15"/>
    <mergeCell ref="B17:D17"/>
    <mergeCell ref="A150:C150"/>
    <mergeCell ref="A164:C164"/>
    <mergeCell ref="A173:C173"/>
    <mergeCell ref="A364:C364"/>
    <mergeCell ref="A359:C359"/>
    <mergeCell ref="A365:C365"/>
    <mergeCell ref="A366:C366"/>
    <mergeCell ref="A357:C357"/>
    <mergeCell ref="A253:C253"/>
    <mergeCell ref="A254:C254"/>
    <mergeCell ref="A255:C255"/>
    <mergeCell ref="A256:C256"/>
    <mergeCell ref="A248:C248"/>
    <mergeCell ref="A157:B158"/>
    <mergeCell ref="A138:C138"/>
    <mergeCell ref="A139:C139"/>
    <mergeCell ref="A140:C140"/>
    <mergeCell ref="A141:C141"/>
    <mergeCell ref="A313:C313"/>
    <mergeCell ref="A314:C314"/>
    <mergeCell ref="A224:D224"/>
    <mergeCell ref="A234:C234"/>
    <mergeCell ref="A235:C235"/>
    <mergeCell ref="A236:C236"/>
    <mergeCell ref="A237:C237"/>
    <mergeCell ref="A238:C238"/>
    <mergeCell ref="A239:C239"/>
    <mergeCell ref="A293:C293"/>
    <mergeCell ref="A282:C282"/>
    <mergeCell ref="A247:D247"/>
    <mergeCell ref="B243:D243"/>
    <mergeCell ref="A244:B245"/>
    <mergeCell ref="A200:C200"/>
    <mergeCell ref="A201:C201"/>
    <mergeCell ref="A211:C211"/>
    <mergeCell ref="A212:C212"/>
    <mergeCell ref="A213:C213"/>
    <mergeCell ref="A214:C214"/>
    <mergeCell ref="B216:D216"/>
    <mergeCell ref="A217:B218"/>
    <mergeCell ref="A204:C204"/>
    <mergeCell ref="A1:D1"/>
    <mergeCell ref="A2:D2"/>
    <mergeCell ref="A263:C263"/>
    <mergeCell ref="A257:C257"/>
    <mergeCell ref="A258:C258"/>
    <mergeCell ref="A259:C259"/>
    <mergeCell ref="A260:C260"/>
    <mergeCell ref="A261:C261"/>
    <mergeCell ref="A122:C122"/>
    <mergeCell ref="A123:C123"/>
    <mergeCell ref="A120:C120"/>
    <mergeCell ref="A149:C149"/>
    <mergeCell ref="A151:C151"/>
    <mergeCell ref="A152:C152"/>
    <mergeCell ref="A153:C153"/>
    <mergeCell ref="A132:C132"/>
    <mergeCell ref="A133:C133"/>
    <mergeCell ref="A134:C134"/>
    <mergeCell ref="A231:C231"/>
    <mergeCell ref="A232:C232"/>
    <mergeCell ref="A233:C233"/>
    <mergeCell ref="A242:C242"/>
    <mergeCell ref="A117:C117"/>
    <mergeCell ref="A118:C118"/>
    <mergeCell ref="A362:C362"/>
    <mergeCell ref="A262:C262"/>
    <mergeCell ref="A294:C294"/>
    <mergeCell ref="A295:C295"/>
    <mergeCell ref="A296:C296"/>
    <mergeCell ref="A297:C297"/>
    <mergeCell ref="A331:C331"/>
    <mergeCell ref="A332:C332"/>
    <mergeCell ref="A333:C333"/>
    <mergeCell ref="A301:C301"/>
    <mergeCell ref="A302:C302"/>
    <mergeCell ref="A334:C334"/>
    <mergeCell ref="A335:C335"/>
    <mergeCell ref="A336:C336"/>
    <mergeCell ref="A316:C316"/>
    <mergeCell ref="A309:C309"/>
    <mergeCell ref="A310:C310"/>
    <mergeCell ref="A322:C322"/>
    <mergeCell ref="A264:C264"/>
    <mergeCell ref="A265:C265"/>
    <mergeCell ref="A266:C266"/>
    <mergeCell ref="A298:C298"/>
    <mergeCell ref="A299:C299"/>
    <mergeCell ref="A300:C300"/>
    <mergeCell ref="A290:C290"/>
    <mergeCell ref="A291:C291"/>
    <mergeCell ref="A292:C292"/>
    <mergeCell ref="A317:C317"/>
    <mergeCell ref="A319:C319"/>
    <mergeCell ref="A320:C320"/>
    <mergeCell ref="A321:C321"/>
    <mergeCell ref="A315:C315"/>
    <mergeCell ref="B304:D304"/>
    <mergeCell ref="A305:B306"/>
    <mergeCell ref="A119:C119"/>
    <mergeCell ref="A144:C144"/>
    <mergeCell ref="A145:C145"/>
    <mergeCell ref="A146:C146"/>
    <mergeCell ref="A147:C147"/>
    <mergeCell ref="A126:B127"/>
    <mergeCell ref="A155:C155"/>
    <mergeCell ref="A240:C240"/>
    <mergeCell ref="A223:D223"/>
    <mergeCell ref="A220:B221"/>
    <mergeCell ref="A222:D222"/>
    <mergeCell ref="A225:C225"/>
    <mergeCell ref="A226:C226"/>
    <mergeCell ref="A227:C227"/>
    <mergeCell ref="A121:C121"/>
    <mergeCell ref="A130:C130"/>
    <mergeCell ref="A136:C136"/>
    <mergeCell ref="A202:C202"/>
    <mergeCell ref="A203:C203"/>
    <mergeCell ref="A215:C215"/>
    <mergeCell ref="A196:C196"/>
    <mergeCell ref="A197:C197"/>
    <mergeCell ref="A198:C198"/>
    <mergeCell ref="A199:C199"/>
    <mergeCell ref="A373:D373"/>
    <mergeCell ref="A271:D271"/>
    <mergeCell ref="A246:D246"/>
    <mergeCell ref="A386:D386"/>
    <mergeCell ref="A391:D391"/>
    <mergeCell ref="A392:B392"/>
    <mergeCell ref="A393:D393"/>
    <mergeCell ref="A394:D394"/>
    <mergeCell ref="C378:C379"/>
    <mergeCell ref="D378:D379"/>
    <mergeCell ref="A379:B379"/>
    <mergeCell ref="A380:D380"/>
    <mergeCell ref="C383:D383"/>
    <mergeCell ref="A384:B384"/>
    <mergeCell ref="C384:D384"/>
    <mergeCell ref="A385:B385"/>
    <mergeCell ref="C385:D385"/>
    <mergeCell ref="A381:D381"/>
    <mergeCell ref="A383:B383"/>
    <mergeCell ref="A342:B343"/>
    <mergeCell ref="B370:D370"/>
    <mergeCell ref="A287:C287"/>
    <mergeCell ref="A288:C288"/>
    <mergeCell ref="A269:B270"/>
    <mergeCell ref="B338:D338"/>
    <mergeCell ref="A339:B340"/>
    <mergeCell ref="A341:D341"/>
    <mergeCell ref="A219:D219"/>
    <mergeCell ref="A337:C337"/>
    <mergeCell ref="A274:C274"/>
    <mergeCell ref="A289:C289"/>
    <mergeCell ref="A286:C286"/>
    <mergeCell ref="A284:C284"/>
    <mergeCell ref="A283:C283"/>
    <mergeCell ref="A275:C275"/>
    <mergeCell ref="A276:C276"/>
    <mergeCell ref="A277:C277"/>
    <mergeCell ref="A278:C278"/>
    <mergeCell ref="A279:C279"/>
    <mergeCell ref="A280:C280"/>
    <mergeCell ref="A281:C281"/>
    <mergeCell ref="A318:C318"/>
    <mergeCell ref="A303:C303"/>
    <mergeCell ref="A229:C229"/>
    <mergeCell ref="A230:C230"/>
    <mergeCell ref="A241:C241"/>
    <mergeCell ref="A327:C327"/>
    <mergeCell ref="A324:C324"/>
    <mergeCell ref="A63:D63"/>
    <mergeCell ref="A64:C64"/>
    <mergeCell ref="B83:D83"/>
    <mergeCell ref="A84:D84"/>
    <mergeCell ref="A85:B85"/>
    <mergeCell ref="A86:B86"/>
    <mergeCell ref="C86:C87"/>
    <mergeCell ref="D86:D87"/>
    <mergeCell ref="A87:B87"/>
    <mergeCell ref="A65:C65"/>
    <mergeCell ref="A66:C66"/>
    <mergeCell ref="A67:C67"/>
    <mergeCell ref="A68:C68"/>
    <mergeCell ref="A69:C69"/>
    <mergeCell ref="A70:C70"/>
    <mergeCell ref="A71:C71"/>
    <mergeCell ref="A82:C82"/>
    <mergeCell ref="A72:C72"/>
    <mergeCell ref="A73:C73"/>
    <mergeCell ref="A74:C74"/>
    <mergeCell ref="A75:C75"/>
    <mergeCell ref="A76:C76"/>
    <mergeCell ref="A77:C77"/>
    <mergeCell ref="A78:C78"/>
    <mergeCell ref="B49:D49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26:D26"/>
    <mergeCell ref="A27:D27"/>
    <mergeCell ref="A28:D28"/>
    <mergeCell ref="A33:C33"/>
    <mergeCell ref="B35:D35"/>
    <mergeCell ref="A40:C40"/>
    <mergeCell ref="B42:D42"/>
    <mergeCell ref="A47:C47"/>
    <mergeCell ref="A29:C29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A98:C98"/>
    <mergeCell ref="A99:C99"/>
    <mergeCell ref="A88:D88"/>
    <mergeCell ref="A89:D89"/>
    <mergeCell ref="A90:D90"/>
    <mergeCell ref="A91:D91"/>
    <mergeCell ref="A94:D94"/>
    <mergeCell ref="A95:D95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113:C113"/>
    <mergeCell ref="A273:C273"/>
    <mergeCell ref="A96:D96"/>
    <mergeCell ref="A311:C311"/>
    <mergeCell ref="A312:C312"/>
    <mergeCell ref="A267:C267"/>
    <mergeCell ref="A114:C114"/>
    <mergeCell ref="A115:C115"/>
    <mergeCell ref="A116:C116"/>
    <mergeCell ref="A137:C137"/>
    <mergeCell ref="B125:D125"/>
    <mergeCell ref="A129:D129"/>
    <mergeCell ref="A131:C131"/>
    <mergeCell ref="A124:C124"/>
    <mergeCell ref="A110:C110"/>
    <mergeCell ref="A249:C249"/>
    <mergeCell ref="A250:C250"/>
    <mergeCell ref="A251:C251"/>
    <mergeCell ref="A252:C252"/>
    <mergeCell ref="A285:C285"/>
    <mergeCell ref="A111:C111"/>
    <mergeCell ref="A112:C112"/>
    <mergeCell ref="B268:D268"/>
    <mergeCell ref="A135:C135"/>
    <mergeCell ref="A205:C205"/>
    <mergeCell ref="A206:C206"/>
    <mergeCell ref="A207:C207"/>
    <mergeCell ref="A208:C208"/>
    <mergeCell ref="A209:C209"/>
    <mergeCell ref="A210:C210"/>
    <mergeCell ref="A228:C228"/>
    <mergeCell ref="A191:C191"/>
    <mergeCell ref="A192:C192"/>
    <mergeCell ref="A193:C193"/>
    <mergeCell ref="A194:C194"/>
    <mergeCell ref="A195:C195"/>
    <mergeCell ref="A187:C187"/>
    <mergeCell ref="A188:C188"/>
    <mergeCell ref="A189:C189"/>
    <mergeCell ref="A190:C190"/>
    <mergeCell ref="A185:D185"/>
    <mergeCell ref="A186:D186"/>
    <mergeCell ref="A169:C169"/>
    <mergeCell ref="A170:C170"/>
    <mergeCell ref="A181:C181"/>
    <mergeCell ref="B182:D182"/>
    <mergeCell ref="A183:B184"/>
    <mergeCell ref="A172:C172"/>
    <mergeCell ref="A174:C174"/>
    <mergeCell ref="A175:C175"/>
    <mergeCell ref="A176:C176"/>
    <mergeCell ref="A171:C171"/>
    <mergeCell ref="A177:C177"/>
    <mergeCell ref="A178:C178"/>
    <mergeCell ref="A179:C179"/>
    <mergeCell ref="A180:C180"/>
    <mergeCell ref="A168:C168"/>
    <mergeCell ref="A142:C142"/>
    <mergeCell ref="A143:C143"/>
    <mergeCell ref="A161:C161"/>
    <mergeCell ref="A162:C162"/>
    <mergeCell ref="A163:C163"/>
    <mergeCell ref="A165:C165"/>
    <mergeCell ref="A166:C166"/>
    <mergeCell ref="A167:C167"/>
    <mergeCell ref="A160:D160"/>
    <mergeCell ref="A148:C148"/>
    <mergeCell ref="A154:C154"/>
    <mergeCell ref="B156:D156"/>
    <mergeCell ref="A104:C104"/>
    <mergeCell ref="A34:C34"/>
    <mergeCell ref="A105:C105"/>
    <mergeCell ref="A106:C106"/>
    <mergeCell ref="A107:C107"/>
    <mergeCell ref="A108:C108"/>
    <mergeCell ref="A100:C100"/>
    <mergeCell ref="A101:C101"/>
    <mergeCell ref="A102:C102"/>
    <mergeCell ref="A103:C103"/>
    <mergeCell ref="A97:D97"/>
    <mergeCell ref="A45:C45"/>
    <mergeCell ref="A39:C39"/>
    <mergeCell ref="A41:C41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A399:D399"/>
    <mergeCell ref="A396:D396"/>
    <mergeCell ref="A397:D397"/>
    <mergeCell ref="A398:D398"/>
    <mergeCell ref="A395:D395"/>
    <mergeCell ref="A19:D19"/>
    <mergeCell ref="A30:C30"/>
    <mergeCell ref="A31:C31"/>
    <mergeCell ref="A32:C32"/>
    <mergeCell ref="A92:D92"/>
    <mergeCell ref="A128:D128"/>
    <mergeCell ref="A159:D159"/>
    <mergeCell ref="A93:D93"/>
    <mergeCell ref="A382:D382"/>
    <mergeCell ref="A272:D272"/>
    <mergeCell ref="A307:D307"/>
    <mergeCell ref="A308:D308"/>
    <mergeCell ref="A109:C109"/>
    <mergeCell ref="A323:C323"/>
    <mergeCell ref="A325:C325"/>
    <mergeCell ref="A326:C326"/>
    <mergeCell ref="A377:B377"/>
    <mergeCell ref="A378:B378"/>
    <mergeCell ref="A356:C356"/>
    <mergeCell ref="A368:C368"/>
    <mergeCell ref="A369:C369"/>
    <mergeCell ref="A371:B372"/>
    <mergeCell ref="A374:B375"/>
    <mergeCell ref="A376:D376"/>
    <mergeCell ref="A328:C328"/>
    <mergeCell ref="A329:C329"/>
    <mergeCell ref="A330:C330"/>
    <mergeCell ref="A354:C354"/>
    <mergeCell ref="A355:C355"/>
    <mergeCell ref="A352:C352"/>
    <mergeCell ref="A353:C353"/>
    <mergeCell ref="A345:D345"/>
    <mergeCell ref="A346:D346"/>
    <mergeCell ref="A347:C347"/>
    <mergeCell ref="A348:C348"/>
    <mergeCell ref="A349:C349"/>
    <mergeCell ref="A350:C350"/>
    <mergeCell ref="A351:C351"/>
    <mergeCell ref="A344:D344"/>
    <mergeCell ref="A363:C363"/>
    <mergeCell ref="A358:C358"/>
    <mergeCell ref="A360:C360"/>
    <mergeCell ref="A361:C361"/>
  </mergeCells>
  <conditionalFormatting sqref="C392">
    <cfRule type="containsText" dxfId="11" priority="4" operator="containsText" text="INSATISFATÓRIO">
      <formula>NOT(ISERROR(SEARCH("INSATISFATÓRIO",C392)))</formula>
    </cfRule>
  </conditionalFormatting>
  <conditionalFormatting sqref="D392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D51:D54 D30:D33 D37:D40 D44:D47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  <x14:dataValidation type="list" allowBlank="1" showInputMessage="1" showErrorMessage="1">
          <x14:formula1>
            <xm:f>dados!$C$1:$C$135</xm:f>
          </x14:formula1>
          <xm:sqref>B15</xm:sqref>
        </x14:dataValidation>
        <x14:dataValidation type="list" allowBlank="1" showInputMessage="1" showErrorMessage="1">
          <x14:formula1>
            <xm:f>dados!$A$2:$A$5</xm:f>
          </x14:formula1>
          <xm:sqref>D100:D112 D114:D116 D118:D119 D121:D123 D132:D139 D141:D143 D145:D148 D168:D170 D163:D166 D172:D176 D178:D180 D189:D196 D198:D203 D205:D210 D212:D214 D227:D230 D232:D233 D235:D238 D240:D241 D250:D252 D254:D256 D258:D262 D264:D266 D275:D283 D285:D293 D295:D297 D299:D302 D311:D323 D325:D330 D332:D333 D335:D336 D349:D351 D353:D356 D358:D362 D150:D154 D364:D368 D65:D81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3"/>
  <sheetViews>
    <sheetView view="pageBreakPreview" zoomScaleNormal="100" zoomScaleSheetLayoutView="100" workbookViewId="0">
      <selection sqref="A1:D1"/>
    </sheetView>
  </sheetViews>
  <sheetFormatPr defaultRowHeight="27" customHeight="1" x14ac:dyDescent="0.25"/>
  <cols>
    <col min="1" max="4" width="34" customWidth="1"/>
    <col min="5" max="5" width="29.42578125" style="9" hidden="1" customWidth="1"/>
    <col min="6" max="6" width="52" style="11" customWidth="1"/>
    <col min="7" max="7" width="39.42578125" style="11" customWidth="1"/>
  </cols>
  <sheetData>
    <row r="1" spans="1:7" ht="39.950000000000003" customHeight="1" x14ac:dyDescent="0.25">
      <c r="A1" s="354" t="s">
        <v>536</v>
      </c>
      <c r="B1" s="354"/>
      <c r="C1" s="354"/>
      <c r="D1" s="354"/>
    </row>
    <row r="2" spans="1:7" ht="39.950000000000003" customHeight="1" thickBot="1" x14ac:dyDescent="0.3">
      <c r="A2" s="355" t="s">
        <v>515</v>
      </c>
      <c r="B2" s="355"/>
      <c r="C2" s="355"/>
      <c r="D2" s="355"/>
    </row>
    <row r="3" spans="1:7" ht="27" customHeight="1" thickBot="1" x14ac:dyDescent="0.3">
      <c r="A3" s="276" t="s">
        <v>115</v>
      </c>
      <c r="B3" s="276"/>
      <c r="C3" s="276"/>
      <c r="D3" s="276"/>
      <c r="E3" s="8"/>
      <c r="F3" s="9"/>
      <c r="G3" s="10"/>
    </row>
    <row r="4" spans="1:7" ht="27" customHeight="1" thickBot="1" x14ac:dyDescent="0.3">
      <c r="A4" s="277"/>
      <c r="B4" s="278"/>
      <c r="C4" s="278"/>
      <c r="D4" s="279"/>
      <c r="E4" s="8"/>
      <c r="F4" s="9"/>
      <c r="G4" s="10"/>
    </row>
    <row r="5" spans="1:7" ht="27" customHeight="1" thickBot="1" x14ac:dyDescent="0.3">
      <c r="A5" s="280" t="s">
        <v>116</v>
      </c>
      <c r="B5" s="280"/>
      <c r="C5" s="280"/>
      <c r="D5" s="280"/>
      <c r="E5" s="8"/>
      <c r="F5" s="9"/>
      <c r="G5" s="10"/>
    </row>
    <row r="6" spans="1:7" ht="27" customHeight="1" thickBot="1" x14ac:dyDescent="0.3">
      <c r="A6" s="12" t="s">
        <v>154</v>
      </c>
      <c r="B6" s="281" t="s">
        <v>208</v>
      </c>
      <c r="C6" s="282"/>
      <c r="D6" s="283"/>
      <c r="E6" s="8"/>
      <c r="F6" s="9"/>
      <c r="G6" s="10"/>
    </row>
    <row r="7" spans="1:7" ht="27" customHeight="1" thickBot="1" x14ac:dyDescent="0.3">
      <c r="A7" s="284"/>
      <c r="B7" s="284"/>
      <c r="C7" s="284"/>
      <c r="D7" s="284"/>
      <c r="E7" s="8"/>
      <c r="F7" s="9"/>
      <c r="G7" s="10"/>
    </row>
    <row r="8" spans="1:7" ht="27" customHeight="1" thickBot="1" x14ac:dyDescent="0.3">
      <c r="A8" s="285" t="s">
        <v>118</v>
      </c>
      <c r="B8" s="285"/>
      <c r="C8" s="285"/>
      <c r="D8" s="285"/>
      <c r="E8" s="8"/>
      <c r="F8" s="9"/>
      <c r="G8" s="10"/>
    </row>
    <row r="9" spans="1:7" ht="27" customHeight="1" thickBot="1" x14ac:dyDescent="0.3">
      <c r="A9" s="286" t="s">
        <v>119</v>
      </c>
      <c r="B9" s="287"/>
      <c r="C9" s="287"/>
      <c r="D9" s="288"/>
      <c r="F9" s="9"/>
      <c r="G9" s="10"/>
    </row>
    <row r="10" spans="1:7" ht="27" customHeight="1" x14ac:dyDescent="0.25">
      <c r="A10" s="13" t="s">
        <v>0</v>
      </c>
      <c r="B10" s="289"/>
      <c r="C10" s="289"/>
      <c r="D10" s="290"/>
      <c r="F10" s="9"/>
      <c r="G10" s="10"/>
    </row>
    <row r="11" spans="1:7" ht="27" customHeight="1" x14ac:dyDescent="0.25">
      <c r="A11" s="14" t="s">
        <v>1</v>
      </c>
      <c r="B11" s="251"/>
      <c r="C11" s="251"/>
      <c r="D11" s="252"/>
      <c r="F11" s="9"/>
      <c r="G11" s="10"/>
    </row>
    <row r="12" spans="1:7" ht="27" customHeight="1" x14ac:dyDescent="0.25">
      <c r="A12" s="14" t="s">
        <v>120</v>
      </c>
      <c r="B12" s="247" t="s">
        <v>517</v>
      </c>
      <c r="C12" s="162"/>
      <c r="D12" s="180"/>
      <c r="F12" s="9"/>
      <c r="G12" s="10"/>
    </row>
    <row r="13" spans="1:7" ht="27" customHeight="1" x14ac:dyDescent="0.25">
      <c r="A13" s="15" t="s">
        <v>121</v>
      </c>
      <c r="B13" s="248"/>
      <c r="C13" s="249"/>
      <c r="D13" s="250"/>
      <c r="F13" s="10"/>
      <c r="G13" s="10"/>
    </row>
    <row r="14" spans="1:7" ht="27" customHeight="1" x14ac:dyDescent="0.25">
      <c r="A14" s="15" t="s">
        <v>467</v>
      </c>
      <c r="B14" s="251" t="s">
        <v>435</v>
      </c>
      <c r="C14" s="251"/>
      <c r="D14" s="252"/>
      <c r="F14" s="10"/>
      <c r="G14" s="10"/>
    </row>
    <row r="15" spans="1:7" ht="27" customHeight="1" thickBot="1" x14ac:dyDescent="0.3">
      <c r="A15" s="16" t="s">
        <v>123</v>
      </c>
      <c r="B15" s="359" t="s">
        <v>240</v>
      </c>
      <c r="C15" s="360"/>
      <c r="D15" s="361"/>
      <c r="F15" s="10"/>
      <c r="G15" s="10"/>
    </row>
    <row r="16" spans="1:7" ht="27" customHeight="1" x14ac:dyDescent="0.25">
      <c r="A16" s="369" t="s">
        <v>373</v>
      </c>
      <c r="B16" s="369"/>
      <c r="C16" s="369"/>
      <c r="D16" s="369"/>
      <c r="F16" s="10"/>
      <c r="G16" s="10"/>
    </row>
    <row r="17" spans="1:7" ht="27" customHeight="1" x14ac:dyDescent="0.25">
      <c r="A17" s="86" t="s">
        <v>109</v>
      </c>
      <c r="B17" s="370"/>
      <c r="C17" s="370"/>
      <c r="D17" s="371"/>
      <c r="F17" s="10"/>
      <c r="G17" s="10"/>
    </row>
    <row r="18" spans="1:7" ht="27" customHeight="1" thickBot="1" x14ac:dyDescent="0.3">
      <c r="A18" s="87" t="s">
        <v>374</v>
      </c>
      <c r="B18" s="373" t="s">
        <v>469</v>
      </c>
      <c r="C18" s="374"/>
      <c r="D18" s="375"/>
      <c r="F18" s="10"/>
      <c r="G18" s="10"/>
    </row>
    <row r="19" spans="1:7" ht="27" customHeight="1" x14ac:dyDescent="0.25">
      <c r="A19" s="372" t="s">
        <v>104</v>
      </c>
      <c r="B19" s="372"/>
      <c r="C19" s="372"/>
      <c r="D19" s="372"/>
      <c r="F19" s="10"/>
      <c r="G19" s="10"/>
    </row>
    <row r="20" spans="1:7" ht="27" customHeight="1" thickBot="1" x14ac:dyDescent="0.3">
      <c r="A20" s="17" t="s">
        <v>472</v>
      </c>
      <c r="B20" s="376"/>
      <c r="C20" s="377"/>
      <c r="D20" s="378"/>
      <c r="F20" s="10"/>
      <c r="G20" s="10"/>
    </row>
    <row r="21" spans="1:7" ht="27" customHeight="1" thickBot="1" x14ac:dyDescent="0.3">
      <c r="A21" s="254"/>
      <c r="B21" s="254"/>
      <c r="C21" s="254"/>
      <c r="D21" s="254"/>
      <c r="F21" s="10"/>
      <c r="G21" s="10"/>
    </row>
    <row r="22" spans="1:7" ht="27" customHeight="1" thickBot="1" x14ac:dyDescent="0.3">
      <c r="A22" s="187" t="s">
        <v>110</v>
      </c>
      <c r="B22" s="187"/>
      <c r="C22" s="187"/>
      <c r="D22" s="187"/>
      <c r="F22" s="10"/>
      <c r="G22" s="10"/>
    </row>
    <row r="23" spans="1:7" ht="27" customHeight="1" thickBot="1" x14ac:dyDescent="0.3">
      <c r="A23" s="255" t="s">
        <v>125</v>
      </c>
      <c r="B23" s="255"/>
      <c r="C23" s="255"/>
      <c r="D23" s="255"/>
      <c r="F23" s="10"/>
      <c r="G23" s="10"/>
    </row>
    <row r="24" spans="1:7" ht="27" customHeight="1" thickBot="1" x14ac:dyDescent="0.3">
      <c r="A24" s="256" t="s">
        <v>2</v>
      </c>
      <c r="B24" s="257"/>
      <c r="C24" s="257" t="s">
        <v>3</v>
      </c>
      <c r="D24" s="263"/>
      <c r="E24" s="8"/>
      <c r="F24" s="10"/>
      <c r="G24" s="10"/>
    </row>
    <row r="25" spans="1:7" ht="27" customHeight="1" x14ac:dyDescent="0.25">
      <c r="A25" s="264" t="s">
        <v>468</v>
      </c>
      <c r="B25" s="265"/>
      <c r="C25" s="266">
        <v>0</v>
      </c>
      <c r="D25" s="267"/>
      <c r="E25" s="8"/>
      <c r="F25" s="10"/>
      <c r="G25" s="10"/>
    </row>
    <row r="26" spans="1:7" ht="27" customHeight="1" x14ac:dyDescent="0.25">
      <c r="A26" s="268" t="s">
        <v>6</v>
      </c>
      <c r="B26" s="269"/>
      <c r="C26" s="270">
        <v>1</v>
      </c>
      <c r="D26" s="271"/>
      <c r="E26" s="8"/>
      <c r="F26" s="10"/>
      <c r="G26" s="10"/>
    </row>
    <row r="27" spans="1:7" ht="27" customHeight="1" x14ac:dyDescent="0.25">
      <c r="A27" s="268" t="s">
        <v>126</v>
      </c>
      <c r="B27" s="269"/>
      <c r="C27" s="270">
        <v>2</v>
      </c>
      <c r="D27" s="271"/>
      <c r="E27" s="8"/>
      <c r="F27" s="10"/>
      <c r="G27" s="10"/>
    </row>
    <row r="28" spans="1:7" ht="27" customHeight="1" thickBot="1" x14ac:dyDescent="0.3">
      <c r="A28" s="272" t="s">
        <v>4</v>
      </c>
      <c r="B28" s="273"/>
      <c r="C28" s="274">
        <v>3</v>
      </c>
      <c r="D28" s="275"/>
      <c r="E28" s="8"/>
      <c r="F28" s="10"/>
      <c r="G28" s="10"/>
    </row>
    <row r="29" spans="1:7" ht="27" customHeight="1" thickBot="1" x14ac:dyDescent="0.3">
      <c r="A29" s="291"/>
      <c r="B29" s="291"/>
      <c r="C29" s="291"/>
      <c r="D29" s="291"/>
      <c r="F29" s="10"/>
      <c r="G29" s="10"/>
    </row>
    <row r="30" spans="1:7" ht="27" customHeight="1" thickBot="1" x14ac:dyDescent="0.3">
      <c r="A30" s="227" t="s">
        <v>155</v>
      </c>
      <c r="B30" s="227"/>
      <c r="C30" s="227"/>
      <c r="D30" s="227"/>
      <c r="F30" s="10"/>
      <c r="G30" s="10"/>
    </row>
    <row r="31" spans="1:7" ht="51" customHeight="1" thickBot="1" x14ac:dyDescent="0.3">
      <c r="A31" s="106" t="s">
        <v>434</v>
      </c>
      <c r="B31" s="106"/>
      <c r="C31" s="106"/>
      <c r="D31" s="106"/>
      <c r="F31" s="10"/>
      <c r="G31" s="10"/>
    </row>
    <row r="32" spans="1:7" ht="27" customHeight="1" x14ac:dyDescent="0.25">
      <c r="A32" s="293" t="s">
        <v>406</v>
      </c>
      <c r="B32" s="294"/>
      <c r="C32" s="295"/>
      <c r="D32" s="99" t="s">
        <v>3</v>
      </c>
      <c r="E32" s="18"/>
      <c r="F32" s="10"/>
      <c r="G32" s="10"/>
    </row>
    <row r="33" spans="1:7" ht="27" customHeight="1" x14ac:dyDescent="0.25">
      <c r="A33" s="188" t="s">
        <v>407</v>
      </c>
      <c r="B33" s="189"/>
      <c r="C33" s="190"/>
      <c r="D33" s="1"/>
      <c r="G33" s="10"/>
    </row>
    <row r="34" spans="1:7" ht="27" customHeight="1" x14ac:dyDescent="0.25">
      <c r="A34" s="188" t="s">
        <v>408</v>
      </c>
      <c r="B34" s="189"/>
      <c r="C34" s="190"/>
      <c r="D34" s="1"/>
      <c r="G34" s="10"/>
    </row>
    <row r="35" spans="1:7" ht="27" customHeight="1" x14ac:dyDescent="0.25">
      <c r="A35" s="188" t="s">
        <v>409</v>
      </c>
      <c r="B35" s="189"/>
      <c r="C35" s="190"/>
      <c r="D35" s="1"/>
      <c r="F35" s="22"/>
      <c r="G35" s="10"/>
    </row>
    <row r="36" spans="1:7" ht="27" customHeight="1" x14ac:dyDescent="0.25">
      <c r="A36" s="188" t="s">
        <v>410</v>
      </c>
      <c r="B36" s="189"/>
      <c r="C36" s="190"/>
      <c r="D36" s="1"/>
      <c r="F36" s="22"/>
      <c r="G36" s="10"/>
    </row>
    <row r="37" spans="1:7" ht="27" customHeight="1" x14ac:dyDescent="0.25">
      <c r="A37" s="206" t="s">
        <v>130</v>
      </c>
      <c r="B37" s="206"/>
      <c r="C37" s="206"/>
      <c r="D37" s="23" t="str">
        <f>IF(COUNTIF($D33:$D36,"x") &lt; 2,IF(D33="x",0,IF(D34="x",1,IF(D35="x",2,IF(D36="x",3,"-")))),"ERRO - Escolher apenas UMA opção")</f>
        <v>-</v>
      </c>
      <c r="E37" s="9">
        <v>3</v>
      </c>
      <c r="F37"/>
      <c r="G37" s="10"/>
    </row>
    <row r="38" spans="1:7" ht="63" customHeight="1" thickBot="1" x14ac:dyDescent="0.3">
      <c r="A38" s="21" t="s">
        <v>106</v>
      </c>
      <c r="B38" s="214" t="s">
        <v>131</v>
      </c>
      <c r="C38" s="214"/>
      <c r="D38" s="214"/>
      <c r="G38" s="10"/>
    </row>
    <row r="39" spans="1:7" ht="27" customHeight="1" x14ac:dyDescent="0.25">
      <c r="A39" s="297" t="s">
        <v>411</v>
      </c>
      <c r="B39" s="297"/>
      <c r="C39" s="297"/>
      <c r="D39" s="99" t="s">
        <v>3</v>
      </c>
      <c r="G39" s="10"/>
    </row>
    <row r="40" spans="1:7" ht="27" customHeight="1" x14ac:dyDescent="0.25">
      <c r="A40" s="210" t="s">
        <v>132</v>
      </c>
      <c r="B40" s="210"/>
      <c r="C40" s="210"/>
      <c r="D40" s="1"/>
      <c r="G40" s="10"/>
    </row>
    <row r="41" spans="1:7" ht="27" customHeight="1" x14ac:dyDescent="0.25">
      <c r="A41" s="210" t="s">
        <v>133</v>
      </c>
      <c r="B41" s="210"/>
      <c r="C41" s="210"/>
      <c r="D41" s="1"/>
      <c r="G41" s="10"/>
    </row>
    <row r="42" spans="1:7" ht="27" customHeight="1" x14ac:dyDescent="0.25">
      <c r="A42" s="210" t="s">
        <v>134</v>
      </c>
      <c r="B42" s="210"/>
      <c r="C42" s="210"/>
      <c r="D42" s="1"/>
      <c r="F42" s="26"/>
      <c r="G42" s="10"/>
    </row>
    <row r="43" spans="1:7" ht="27" customHeight="1" x14ac:dyDescent="0.25">
      <c r="A43" s="210" t="s">
        <v>135</v>
      </c>
      <c r="B43" s="210"/>
      <c r="C43" s="210"/>
      <c r="D43" s="1"/>
      <c r="F43" s="26"/>
      <c r="G43" s="10"/>
    </row>
    <row r="44" spans="1:7" ht="27" customHeight="1" x14ac:dyDescent="0.25">
      <c r="A44" s="206" t="s">
        <v>136</v>
      </c>
      <c r="B44" s="206"/>
      <c r="C44" s="206"/>
      <c r="D44" s="23" t="str">
        <f>IF(COUNTIF($D40:$D43,"x") &lt; 2,IF(D40="x",0,IF(D41="x",1,IF(D42="x",2,IF(D43="x",3,"-")))),"ERRO - Escolher apenas UMA opção")</f>
        <v>-</v>
      </c>
      <c r="E44" s="9">
        <v>3</v>
      </c>
      <c r="F44" s="26"/>
      <c r="G44" s="10"/>
    </row>
    <row r="45" spans="1:7" ht="27" customHeight="1" thickBot="1" x14ac:dyDescent="0.3">
      <c r="A45" s="24" t="s">
        <v>106</v>
      </c>
      <c r="B45" s="214" t="s">
        <v>131</v>
      </c>
      <c r="C45" s="214"/>
      <c r="D45" s="214"/>
      <c r="E45" s="25"/>
      <c r="F45" s="26"/>
      <c r="G45" s="10"/>
    </row>
    <row r="46" spans="1:7" ht="27" customHeight="1" x14ac:dyDescent="0.25">
      <c r="A46" s="296" t="s">
        <v>412</v>
      </c>
      <c r="B46" s="296"/>
      <c r="C46" s="296"/>
      <c r="D46" s="27" t="s">
        <v>3</v>
      </c>
      <c r="E46" s="25"/>
      <c r="G46" s="10"/>
    </row>
    <row r="47" spans="1:7" ht="36" customHeight="1" x14ac:dyDescent="0.25">
      <c r="A47" s="209" t="s">
        <v>473</v>
      </c>
      <c r="B47" s="209"/>
      <c r="C47" s="209"/>
      <c r="D47" s="1"/>
      <c r="E47" s="25"/>
      <c r="G47" s="10"/>
    </row>
    <row r="48" spans="1:7" ht="32.25" customHeight="1" x14ac:dyDescent="0.25">
      <c r="A48" s="209" t="s">
        <v>474</v>
      </c>
      <c r="B48" s="209"/>
      <c r="C48" s="209"/>
      <c r="D48" s="1"/>
      <c r="E48" s="25"/>
      <c r="G48" s="10"/>
    </row>
    <row r="49" spans="1:7" ht="27" customHeight="1" x14ac:dyDescent="0.25">
      <c r="A49" s="209" t="s">
        <v>413</v>
      </c>
      <c r="B49" s="209"/>
      <c r="C49" s="209"/>
      <c r="D49" s="1"/>
      <c r="F49" s="26"/>
      <c r="G49" s="10"/>
    </row>
    <row r="50" spans="1:7" ht="36" customHeight="1" x14ac:dyDescent="0.25">
      <c r="A50" s="209" t="s">
        <v>414</v>
      </c>
      <c r="B50" s="209"/>
      <c r="C50" s="209"/>
      <c r="D50" s="1"/>
      <c r="F50" s="26"/>
      <c r="G50" s="10"/>
    </row>
    <row r="51" spans="1:7" ht="27" customHeight="1" x14ac:dyDescent="0.25">
      <c r="A51" s="206" t="s">
        <v>137</v>
      </c>
      <c r="B51" s="206"/>
      <c r="C51" s="206"/>
      <c r="D51" s="23" t="str">
        <f>IF(COUNTIF($D47:$D50,"x") &lt; 2,IF(D47="x",0,IF(D48="x",1,IF(D49="x",2,IF(D50="x",3,"-")))),"ERRO - Escolher apenas UMA opção")</f>
        <v>-</v>
      </c>
      <c r="E51" s="9">
        <v>3</v>
      </c>
      <c r="F51" s="26"/>
      <c r="G51" s="10"/>
    </row>
    <row r="52" spans="1:7" ht="27" customHeight="1" thickBot="1" x14ac:dyDescent="0.3">
      <c r="A52" s="24" t="s">
        <v>106</v>
      </c>
      <c r="B52" s="214" t="s">
        <v>131</v>
      </c>
      <c r="C52" s="214"/>
      <c r="D52" s="214"/>
      <c r="E52" s="25"/>
      <c r="F52" s="26"/>
      <c r="G52" s="10"/>
    </row>
    <row r="53" spans="1:7" ht="27" customHeight="1" x14ac:dyDescent="0.25">
      <c r="A53" s="298" t="s">
        <v>415</v>
      </c>
      <c r="B53" s="298"/>
      <c r="C53" s="298"/>
      <c r="D53" s="27" t="s">
        <v>3</v>
      </c>
      <c r="E53" s="25"/>
      <c r="G53" s="10"/>
    </row>
    <row r="54" spans="1:7" ht="27" customHeight="1" x14ac:dyDescent="0.25">
      <c r="A54" s="209" t="s">
        <v>416</v>
      </c>
      <c r="B54" s="209"/>
      <c r="C54" s="209"/>
      <c r="D54" s="1"/>
      <c r="E54" s="25"/>
      <c r="G54" s="10"/>
    </row>
    <row r="55" spans="1:7" ht="27" customHeight="1" x14ac:dyDescent="0.25">
      <c r="A55" s="209" t="s">
        <v>417</v>
      </c>
      <c r="B55" s="209"/>
      <c r="C55" s="209"/>
      <c r="D55" s="1"/>
      <c r="E55" s="25"/>
      <c r="F55" s="28"/>
      <c r="G55" s="10"/>
    </row>
    <row r="56" spans="1:7" ht="27" customHeight="1" x14ac:dyDescent="0.25">
      <c r="A56" s="209" t="s">
        <v>418</v>
      </c>
      <c r="B56" s="209"/>
      <c r="C56" s="209"/>
      <c r="D56" s="1"/>
      <c r="G56" s="10"/>
    </row>
    <row r="57" spans="1:7" ht="27" customHeight="1" x14ac:dyDescent="0.25">
      <c r="A57" s="209" t="s">
        <v>419</v>
      </c>
      <c r="B57" s="209"/>
      <c r="C57" s="209"/>
      <c r="D57" s="1"/>
      <c r="G57" s="10"/>
    </row>
    <row r="58" spans="1:7" ht="27" customHeight="1" x14ac:dyDescent="0.25">
      <c r="A58" s="211" t="s">
        <v>138</v>
      </c>
      <c r="B58" s="212"/>
      <c r="C58" s="213"/>
      <c r="D58" s="20" t="str">
        <f>IF(COUNTIF($D54:$D57,"x") &lt; 2,IF(D54="x",0,IF(D55="x",1,IF(D56="x",2,IF(D57="x",3,"-")))),"ERRO - Escolher apenas UMA opção")</f>
        <v>-</v>
      </c>
      <c r="E58" s="9">
        <v>3</v>
      </c>
      <c r="F58" s="30"/>
      <c r="G58" s="10"/>
    </row>
    <row r="59" spans="1:7" ht="74.25" customHeight="1" thickBot="1" x14ac:dyDescent="0.3">
      <c r="A59" s="24" t="s">
        <v>106</v>
      </c>
      <c r="B59" s="214" t="s">
        <v>131</v>
      </c>
      <c r="C59" s="214"/>
      <c r="D59" s="214"/>
      <c r="G59" s="10"/>
    </row>
    <row r="60" spans="1:7" ht="27" customHeight="1" thickBot="1" x14ac:dyDescent="0.3">
      <c r="A60" s="228"/>
      <c r="B60" s="228"/>
      <c r="C60" s="228"/>
      <c r="D60" s="228"/>
      <c r="F60" s="30"/>
      <c r="G60" s="10"/>
    </row>
    <row r="61" spans="1:7" ht="27" customHeight="1" x14ac:dyDescent="0.25">
      <c r="A61" s="215" t="s">
        <v>139</v>
      </c>
      <c r="B61" s="215"/>
      <c r="C61" s="98" t="s">
        <v>140</v>
      </c>
      <c r="D61" s="29" t="s">
        <v>141</v>
      </c>
      <c r="E61" s="9">
        <f>SUM(E37:E58)</f>
        <v>12</v>
      </c>
      <c r="G61" s="10"/>
    </row>
    <row r="62" spans="1:7" ht="33" customHeight="1" x14ac:dyDescent="0.25">
      <c r="A62" s="216" t="s">
        <v>156</v>
      </c>
      <c r="B62" s="217"/>
      <c r="C62" s="218" t="e">
        <f>D37+D44+D51+D58</f>
        <v>#VALUE!</v>
      </c>
      <c r="D62" s="220" t="e">
        <f>C62/12*100</f>
        <v>#VALUE!</v>
      </c>
      <c r="G62" s="10"/>
    </row>
    <row r="63" spans="1:7" ht="34.5" customHeight="1" thickBot="1" x14ac:dyDescent="0.3">
      <c r="A63" s="222" t="s">
        <v>142</v>
      </c>
      <c r="B63" s="223"/>
      <c r="C63" s="219"/>
      <c r="D63" s="221"/>
      <c r="G63" s="10"/>
    </row>
    <row r="64" spans="1:7" ht="27" customHeight="1" thickBot="1" x14ac:dyDescent="0.3">
      <c r="A64" s="224"/>
      <c r="B64" s="225"/>
      <c r="C64" s="225"/>
      <c r="D64" s="226"/>
      <c r="G64" s="10"/>
    </row>
    <row r="65" spans="1:7" ht="27" customHeight="1" thickBot="1" x14ac:dyDescent="0.3">
      <c r="A65" s="227" t="s">
        <v>518</v>
      </c>
      <c r="B65" s="227"/>
      <c r="C65" s="227"/>
      <c r="D65" s="227"/>
      <c r="G65" s="10"/>
    </row>
    <row r="66" spans="1:7" ht="41.25" customHeight="1" thickBot="1" x14ac:dyDescent="0.3">
      <c r="A66" s="107" t="s">
        <v>433</v>
      </c>
      <c r="B66" s="107"/>
      <c r="C66" s="107"/>
      <c r="D66" s="107"/>
      <c r="G66" s="10"/>
    </row>
    <row r="67" spans="1:7" ht="27" customHeight="1" x14ac:dyDescent="0.25">
      <c r="A67" s="300" t="s">
        <v>108</v>
      </c>
      <c r="B67" s="301"/>
      <c r="C67" s="302"/>
      <c r="D67" s="31" t="s">
        <v>3</v>
      </c>
      <c r="G67" s="10"/>
    </row>
    <row r="68" spans="1:7" ht="27" customHeight="1" x14ac:dyDescent="0.25">
      <c r="A68" s="315" t="s">
        <v>519</v>
      </c>
      <c r="B68" s="315"/>
      <c r="C68" s="315"/>
      <c r="D68" s="3"/>
      <c r="E68" s="9">
        <v>3</v>
      </c>
      <c r="G68" s="10"/>
    </row>
    <row r="69" spans="1:7" ht="27" customHeight="1" x14ac:dyDescent="0.25">
      <c r="A69" s="315" t="s">
        <v>520</v>
      </c>
      <c r="B69" s="315"/>
      <c r="C69" s="315"/>
      <c r="D69" s="3"/>
      <c r="E69" s="9">
        <v>3</v>
      </c>
      <c r="G69" s="10"/>
    </row>
    <row r="70" spans="1:7" ht="27" customHeight="1" x14ac:dyDescent="0.25">
      <c r="A70" s="315" t="s">
        <v>521</v>
      </c>
      <c r="B70" s="315"/>
      <c r="C70" s="315"/>
      <c r="D70" s="3"/>
      <c r="E70" s="9">
        <v>3</v>
      </c>
      <c r="G70" s="10"/>
    </row>
    <row r="71" spans="1:7" ht="27" customHeight="1" x14ac:dyDescent="0.25">
      <c r="A71" s="315" t="s">
        <v>522</v>
      </c>
      <c r="B71" s="315"/>
      <c r="C71" s="315"/>
      <c r="D71" s="3"/>
      <c r="E71" s="9">
        <v>3</v>
      </c>
      <c r="G71" s="10"/>
    </row>
    <row r="72" spans="1:7" ht="27" customHeight="1" x14ac:dyDescent="0.25">
      <c r="A72" s="315" t="s">
        <v>523</v>
      </c>
      <c r="B72" s="315"/>
      <c r="C72" s="315"/>
      <c r="D72" s="3"/>
      <c r="E72" s="9">
        <v>3</v>
      </c>
      <c r="G72" s="10"/>
    </row>
    <row r="73" spans="1:7" ht="27" customHeight="1" x14ac:dyDescent="0.25">
      <c r="A73" s="315" t="s">
        <v>524</v>
      </c>
      <c r="B73" s="315"/>
      <c r="C73" s="315"/>
      <c r="D73" s="3"/>
      <c r="E73" s="9">
        <v>3</v>
      </c>
      <c r="G73" s="10"/>
    </row>
    <row r="74" spans="1:7" ht="27" customHeight="1" x14ac:dyDescent="0.25">
      <c r="A74" s="315" t="s">
        <v>525</v>
      </c>
      <c r="B74" s="315"/>
      <c r="C74" s="315"/>
      <c r="D74" s="3"/>
      <c r="E74" s="9">
        <v>3</v>
      </c>
      <c r="G74" s="10"/>
    </row>
    <row r="75" spans="1:7" ht="27" customHeight="1" x14ac:dyDescent="0.25">
      <c r="A75" s="315" t="s">
        <v>526</v>
      </c>
      <c r="B75" s="315"/>
      <c r="C75" s="315"/>
      <c r="D75" s="3"/>
      <c r="E75" s="9">
        <v>3</v>
      </c>
      <c r="G75" s="10"/>
    </row>
    <row r="76" spans="1:7" ht="27" customHeight="1" x14ac:dyDescent="0.25">
      <c r="A76" s="315" t="s">
        <v>527</v>
      </c>
      <c r="B76" s="315"/>
      <c r="C76" s="315"/>
      <c r="D76" s="3"/>
      <c r="E76" s="9">
        <v>3</v>
      </c>
      <c r="G76" s="10"/>
    </row>
    <row r="77" spans="1:7" ht="27" customHeight="1" x14ac:dyDescent="0.25">
      <c r="A77" s="315" t="s">
        <v>528</v>
      </c>
      <c r="B77" s="315"/>
      <c r="C77" s="315"/>
      <c r="D77" s="3"/>
      <c r="E77" s="9">
        <v>3</v>
      </c>
      <c r="G77" s="10"/>
    </row>
    <row r="78" spans="1:7" ht="27" customHeight="1" x14ac:dyDescent="0.25">
      <c r="A78" s="315" t="s">
        <v>529</v>
      </c>
      <c r="B78" s="315"/>
      <c r="C78" s="315"/>
      <c r="D78" s="3"/>
      <c r="E78" s="9">
        <v>3</v>
      </c>
      <c r="G78" s="10"/>
    </row>
    <row r="79" spans="1:7" ht="27" customHeight="1" x14ac:dyDescent="0.25">
      <c r="A79" s="315" t="s">
        <v>530</v>
      </c>
      <c r="B79" s="315"/>
      <c r="C79" s="315"/>
      <c r="D79" s="3"/>
      <c r="E79" s="9">
        <v>3</v>
      </c>
      <c r="G79" s="10"/>
    </row>
    <row r="80" spans="1:7" ht="27" customHeight="1" x14ac:dyDescent="0.25">
      <c r="A80" s="315" t="s">
        <v>531</v>
      </c>
      <c r="B80" s="315"/>
      <c r="C80" s="315"/>
      <c r="D80" s="3"/>
      <c r="E80" s="9">
        <v>3</v>
      </c>
      <c r="G80" s="10"/>
    </row>
    <row r="81" spans="1:7" ht="27" customHeight="1" x14ac:dyDescent="0.25">
      <c r="A81" s="315" t="s">
        <v>532</v>
      </c>
      <c r="B81" s="315"/>
      <c r="C81" s="315"/>
      <c r="D81" s="3"/>
      <c r="E81" s="9">
        <v>3</v>
      </c>
      <c r="G81" s="10"/>
    </row>
    <row r="82" spans="1:7" ht="27" customHeight="1" x14ac:dyDescent="0.25">
      <c r="A82" s="315" t="s">
        <v>533</v>
      </c>
      <c r="B82" s="315"/>
      <c r="C82" s="315"/>
      <c r="D82" s="3"/>
      <c r="E82" s="9">
        <v>3</v>
      </c>
      <c r="G82" s="10"/>
    </row>
    <row r="83" spans="1:7" ht="27" customHeight="1" x14ac:dyDescent="0.25">
      <c r="A83" s="315" t="s">
        <v>534</v>
      </c>
      <c r="B83" s="315"/>
      <c r="C83" s="315"/>
      <c r="D83" s="3"/>
      <c r="E83" s="9">
        <v>3</v>
      </c>
      <c r="G83" s="10"/>
    </row>
    <row r="84" spans="1:7" ht="27" customHeight="1" x14ac:dyDescent="0.25">
      <c r="A84" s="315" t="s">
        <v>535</v>
      </c>
      <c r="B84" s="315"/>
      <c r="C84" s="315"/>
      <c r="D84" s="3"/>
      <c r="E84" s="9">
        <v>3</v>
      </c>
      <c r="G84" s="10"/>
    </row>
    <row r="85" spans="1:7" ht="27" customHeight="1" x14ac:dyDescent="0.25">
      <c r="A85" s="211" t="s">
        <v>144</v>
      </c>
      <c r="B85" s="211"/>
      <c r="C85" s="211"/>
      <c r="D85" s="88">
        <f>SUM(D68:D84)</f>
        <v>0</v>
      </c>
      <c r="E85" s="9">
        <f>SUM(E68:E84)</f>
        <v>51</v>
      </c>
      <c r="G85" s="10"/>
    </row>
    <row r="86" spans="1:7" ht="79.5" customHeight="1" thickBot="1" x14ac:dyDescent="0.3">
      <c r="A86" s="33" t="s">
        <v>106</v>
      </c>
      <c r="B86" s="214" t="s">
        <v>131</v>
      </c>
      <c r="C86" s="214"/>
      <c r="D86" s="214"/>
      <c r="F86" s="32"/>
      <c r="G86" s="10"/>
    </row>
    <row r="87" spans="1:7" ht="27" customHeight="1" thickBot="1" x14ac:dyDescent="0.3">
      <c r="A87" s="303"/>
      <c r="B87" s="304"/>
      <c r="C87" s="304"/>
      <c r="D87" s="305"/>
      <c r="F87" s="32"/>
      <c r="G87" s="10"/>
    </row>
    <row r="88" spans="1:7" ht="27" customHeight="1" x14ac:dyDescent="0.25">
      <c r="A88" s="215" t="s">
        <v>145</v>
      </c>
      <c r="B88" s="306"/>
      <c r="C88" s="98" t="s">
        <v>140</v>
      </c>
      <c r="D88" s="29" t="s">
        <v>141</v>
      </c>
      <c r="F88" s="32"/>
      <c r="G88" s="10"/>
    </row>
    <row r="89" spans="1:7" ht="27" customHeight="1" x14ac:dyDescent="0.25">
      <c r="A89" s="307" t="s">
        <v>146</v>
      </c>
      <c r="B89" s="308"/>
      <c r="C89" s="309">
        <f>D85</f>
        <v>0</v>
      </c>
      <c r="D89" s="311">
        <f>C89/51*100</f>
        <v>0</v>
      </c>
      <c r="F89" s="32"/>
      <c r="G89" s="10"/>
    </row>
    <row r="90" spans="1:7" ht="27" customHeight="1" thickBot="1" x14ac:dyDescent="0.3">
      <c r="A90" s="313" t="s">
        <v>142</v>
      </c>
      <c r="B90" s="314"/>
      <c r="C90" s="310"/>
      <c r="D90" s="312"/>
      <c r="F90" s="32"/>
      <c r="G90" s="10"/>
    </row>
    <row r="91" spans="1:7" ht="27" customHeight="1" thickBot="1" x14ac:dyDescent="0.3">
      <c r="A91" s="224"/>
      <c r="B91" s="225"/>
      <c r="C91" s="225"/>
      <c r="D91" s="226"/>
      <c r="F91" s="32"/>
      <c r="G91" s="10"/>
    </row>
    <row r="92" spans="1:7" ht="27" customHeight="1" x14ac:dyDescent="0.25">
      <c r="A92" s="379" t="s">
        <v>508</v>
      </c>
      <c r="B92" s="379"/>
      <c r="C92" s="379"/>
      <c r="D92" s="379"/>
      <c r="F92" s="32"/>
      <c r="G92" s="10"/>
    </row>
    <row r="93" spans="1:7" ht="27" customHeight="1" x14ac:dyDescent="0.25">
      <c r="A93" s="103" t="s">
        <v>405</v>
      </c>
      <c r="B93" s="104"/>
      <c r="C93" s="104"/>
      <c r="D93" s="105"/>
      <c r="F93" s="32"/>
      <c r="G93" s="10"/>
    </row>
    <row r="94" spans="1:7" ht="27" customHeight="1" x14ac:dyDescent="0.25">
      <c r="A94" s="259" t="s">
        <v>128</v>
      </c>
      <c r="B94" s="192"/>
      <c r="C94" s="192"/>
      <c r="D94" s="193"/>
      <c r="F94" s="32"/>
      <c r="G94" s="10"/>
    </row>
    <row r="95" spans="1:7" ht="27" customHeight="1" x14ac:dyDescent="0.25">
      <c r="A95" s="191" t="s">
        <v>169</v>
      </c>
      <c r="B95" s="192"/>
      <c r="C95" s="192"/>
      <c r="D95" s="193"/>
      <c r="F95" s="32"/>
      <c r="G95" s="10"/>
    </row>
    <row r="96" spans="1:7" ht="27" customHeight="1" x14ac:dyDescent="0.25">
      <c r="A96" s="191" t="s">
        <v>171</v>
      </c>
      <c r="B96" s="192"/>
      <c r="C96" s="192"/>
      <c r="D96" s="193"/>
      <c r="E96" s="35"/>
      <c r="F96" s="32"/>
      <c r="G96" s="10"/>
    </row>
    <row r="97" spans="1:7" ht="27" customHeight="1" x14ac:dyDescent="0.25">
      <c r="A97" s="191" t="s">
        <v>170</v>
      </c>
      <c r="B97" s="192"/>
      <c r="C97" s="192"/>
      <c r="D97" s="193"/>
      <c r="F97" s="32"/>
      <c r="G97" s="10"/>
    </row>
    <row r="98" spans="1:7" ht="27" customHeight="1" thickBot="1" x14ac:dyDescent="0.3">
      <c r="A98" s="260" t="s">
        <v>157</v>
      </c>
      <c r="B98" s="261"/>
      <c r="C98" s="261"/>
      <c r="D98" s="262"/>
      <c r="F98" s="32"/>
      <c r="G98" s="10"/>
    </row>
    <row r="99" spans="1:7" ht="27" customHeight="1" thickBot="1" x14ac:dyDescent="0.3">
      <c r="A99" s="242" t="s">
        <v>507</v>
      </c>
      <c r="B99" s="242"/>
      <c r="C99" s="242"/>
      <c r="D99" s="242"/>
      <c r="F99" s="32"/>
      <c r="G99" s="10"/>
    </row>
    <row r="100" spans="1:7" ht="55.5" customHeight="1" x14ac:dyDescent="0.25">
      <c r="A100" s="201" t="s">
        <v>160</v>
      </c>
      <c r="B100" s="202"/>
      <c r="C100" s="202"/>
      <c r="D100" s="203"/>
      <c r="F100" s="32"/>
      <c r="G100" s="10"/>
    </row>
    <row r="101" spans="1:7" ht="27" customHeight="1" x14ac:dyDescent="0.25">
      <c r="A101" s="184" t="s">
        <v>403</v>
      </c>
      <c r="B101" s="185"/>
      <c r="C101" s="185"/>
      <c r="D101" s="38" t="s">
        <v>8</v>
      </c>
      <c r="F101" s="32"/>
      <c r="G101" s="10"/>
    </row>
    <row r="102" spans="1:7" ht="27" customHeight="1" x14ac:dyDescent="0.25">
      <c r="A102" s="184" t="s">
        <v>149</v>
      </c>
      <c r="B102" s="185"/>
      <c r="C102" s="185"/>
      <c r="D102" s="39" t="s">
        <v>3</v>
      </c>
      <c r="F102" s="32"/>
      <c r="G102" s="10"/>
    </row>
    <row r="103" spans="1:7" ht="27" customHeight="1" x14ac:dyDescent="0.25">
      <c r="A103" s="201" t="s">
        <v>9</v>
      </c>
      <c r="B103" s="202"/>
      <c r="C103" s="202"/>
      <c r="D103" s="3"/>
      <c r="E103" s="8">
        <v>3</v>
      </c>
      <c r="F103" s="32"/>
      <c r="G103" s="10"/>
    </row>
    <row r="104" spans="1:7" ht="27" customHeight="1" x14ac:dyDescent="0.25">
      <c r="A104" s="201" t="s">
        <v>10</v>
      </c>
      <c r="B104" s="202"/>
      <c r="C104" s="202"/>
      <c r="D104" s="3"/>
      <c r="E104" s="8">
        <v>3</v>
      </c>
      <c r="G104" s="10"/>
    </row>
    <row r="105" spans="1:7" ht="27" customHeight="1" x14ac:dyDescent="0.25">
      <c r="A105" s="201" t="s">
        <v>11</v>
      </c>
      <c r="B105" s="202"/>
      <c r="C105" s="202"/>
      <c r="D105" s="3"/>
      <c r="E105" s="8">
        <v>3</v>
      </c>
      <c r="G105" s="10"/>
    </row>
    <row r="106" spans="1:7" ht="27" customHeight="1" x14ac:dyDescent="0.25">
      <c r="A106" s="207" t="s">
        <v>12</v>
      </c>
      <c r="B106" s="208"/>
      <c r="C106" s="208"/>
      <c r="D106" s="3"/>
      <c r="E106" s="8">
        <v>3</v>
      </c>
      <c r="F106" s="34"/>
      <c r="G106" s="10"/>
    </row>
    <row r="107" spans="1:7" ht="27" customHeight="1" x14ac:dyDescent="0.25">
      <c r="A107" s="201" t="s">
        <v>13</v>
      </c>
      <c r="B107" s="202"/>
      <c r="C107" s="202"/>
      <c r="D107" s="3"/>
      <c r="E107" s="8">
        <v>3</v>
      </c>
      <c r="F107" s="34"/>
      <c r="G107" s="10"/>
    </row>
    <row r="108" spans="1:7" ht="27" customHeight="1" x14ac:dyDescent="0.25">
      <c r="A108" s="201" t="s">
        <v>14</v>
      </c>
      <c r="B108" s="202"/>
      <c r="C108" s="202"/>
      <c r="D108" s="3"/>
      <c r="E108" s="8">
        <v>3</v>
      </c>
      <c r="F108" s="34"/>
      <c r="G108" s="10"/>
    </row>
    <row r="109" spans="1:7" ht="27" customHeight="1" x14ac:dyDescent="0.25">
      <c r="A109" s="201" t="s">
        <v>15</v>
      </c>
      <c r="B109" s="202"/>
      <c r="C109" s="202"/>
      <c r="D109" s="3"/>
      <c r="E109" s="8">
        <v>3</v>
      </c>
      <c r="F109" s="36"/>
      <c r="G109" s="10"/>
    </row>
    <row r="110" spans="1:7" ht="27" customHeight="1" x14ac:dyDescent="0.25">
      <c r="A110" s="201" t="s">
        <v>16</v>
      </c>
      <c r="B110" s="202"/>
      <c r="C110" s="202"/>
      <c r="D110" s="3"/>
      <c r="E110" s="8">
        <v>3</v>
      </c>
      <c r="F110" s="34"/>
      <c r="G110" s="10"/>
    </row>
    <row r="111" spans="1:7" ht="27" customHeight="1" x14ac:dyDescent="0.25">
      <c r="A111" s="201" t="s">
        <v>17</v>
      </c>
      <c r="B111" s="202"/>
      <c r="C111" s="202"/>
      <c r="D111" s="3"/>
      <c r="E111" s="8">
        <v>3</v>
      </c>
      <c r="F111" s="34"/>
      <c r="G111" s="10"/>
    </row>
    <row r="112" spans="1:7" ht="27" customHeight="1" x14ac:dyDescent="0.25">
      <c r="A112" s="201" t="s">
        <v>18</v>
      </c>
      <c r="B112" s="202"/>
      <c r="C112" s="202"/>
      <c r="D112" s="3"/>
      <c r="E112" s="8">
        <v>3</v>
      </c>
      <c r="F112" s="34"/>
      <c r="G112" s="10"/>
    </row>
    <row r="113" spans="1:7" ht="27" customHeight="1" x14ac:dyDescent="0.25">
      <c r="A113" s="201" t="s">
        <v>19</v>
      </c>
      <c r="B113" s="202"/>
      <c r="C113" s="202"/>
      <c r="D113" s="3"/>
      <c r="E113" s="8">
        <v>3</v>
      </c>
      <c r="F113" s="34"/>
      <c r="G113" s="10"/>
    </row>
    <row r="114" spans="1:7" ht="27" customHeight="1" x14ac:dyDescent="0.25">
      <c r="A114" s="201" t="s">
        <v>20</v>
      </c>
      <c r="B114" s="202"/>
      <c r="C114" s="202"/>
      <c r="D114" s="3"/>
      <c r="E114" s="8">
        <v>3</v>
      </c>
      <c r="F114" s="34"/>
      <c r="G114" s="10"/>
    </row>
    <row r="115" spans="1:7" ht="27" customHeight="1" x14ac:dyDescent="0.25">
      <c r="A115" s="201" t="s">
        <v>21</v>
      </c>
      <c r="B115" s="202"/>
      <c r="C115" s="202"/>
      <c r="D115" s="3"/>
      <c r="E115" s="8">
        <v>3</v>
      </c>
      <c r="F115" s="34"/>
      <c r="G115" s="10"/>
    </row>
    <row r="116" spans="1:7" ht="27" customHeight="1" x14ac:dyDescent="0.25">
      <c r="A116" s="184" t="s">
        <v>150</v>
      </c>
      <c r="B116" s="185"/>
      <c r="C116" s="185"/>
      <c r="D116" s="39" t="s">
        <v>3</v>
      </c>
      <c r="F116" s="34"/>
      <c r="G116" s="10"/>
    </row>
    <row r="117" spans="1:7" ht="27" customHeight="1" x14ac:dyDescent="0.25">
      <c r="A117" s="229" t="s">
        <v>22</v>
      </c>
      <c r="B117" s="230"/>
      <c r="C117" s="230"/>
      <c r="D117" s="3"/>
      <c r="E117" s="8">
        <v>3</v>
      </c>
      <c r="F117" s="34"/>
      <c r="G117" s="10"/>
    </row>
    <row r="118" spans="1:7" ht="27" customHeight="1" x14ac:dyDescent="0.25">
      <c r="A118" s="229" t="s">
        <v>23</v>
      </c>
      <c r="B118" s="230"/>
      <c r="C118" s="230"/>
      <c r="D118" s="3"/>
      <c r="E118" s="8">
        <v>3</v>
      </c>
      <c r="G118" s="10"/>
    </row>
    <row r="119" spans="1:7" ht="27" customHeight="1" x14ac:dyDescent="0.25">
      <c r="A119" s="229" t="s">
        <v>24</v>
      </c>
      <c r="B119" s="230"/>
      <c r="C119" s="230"/>
      <c r="D119" s="3"/>
      <c r="E119" s="8">
        <v>3</v>
      </c>
      <c r="G119" s="10"/>
    </row>
    <row r="120" spans="1:7" ht="27" customHeight="1" x14ac:dyDescent="0.25">
      <c r="A120" s="184" t="s">
        <v>378</v>
      </c>
      <c r="B120" s="185"/>
      <c r="C120" s="185"/>
      <c r="D120" s="39" t="s">
        <v>3</v>
      </c>
      <c r="E120" s="8"/>
      <c r="F120" s="26"/>
      <c r="G120" s="10"/>
    </row>
    <row r="121" spans="1:7" ht="27" customHeight="1" x14ac:dyDescent="0.25">
      <c r="A121" s="201" t="s">
        <v>376</v>
      </c>
      <c r="B121" s="202"/>
      <c r="C121" s="202"/>
      <c r="D121" s="3"/>
      <c r="E121" s="8">
        <v>3</v>
      </c>
      <c r="F121" s="26"/>
      <c r="G121" s="10"/>
    </row>
    <row r="122" spans="1:7" ht="27" customHeight="1" x14ac:dyDescent="0.25">
      <c r="A122" s="201" t="s">
        <v>377</v>
      </c>
      <c r="B122" s="202"/>
      <c r="C122" s="202"/>
      <c r="D122" s="3"/>
      <c r="E122" s="8">
        <v>3</v>
      </c>
      <c r="G122" s="10"/>
    </row>
    <row r="123" spans="1:7" ht="27" customHeight="1" x14ac:dyDescent="0.25">
      <c r="A123" s="184" t="s">
        <v>437</v>
      </c>
      <c r="B123" s="185"/>
      <c r="C123" s="185"/>
      <c r="D123" s="39" t="s">
        <v>3</v>
      </c>
      <c r="E123" s="8"/>
      <c r="G123" s="10"/>
    </row>
    <row r="124" spans="1:7" ht="27" customHeight="1" x14ac:dyDescent="0.25">
      <c r="A124" s="201" t="s">
        <v>438</v>
      </c>
      <c r="B124" s="202"/>
      <c r="C124" s="202"/>
      <c r="D124" s="3"/>
      <c r="E124" s="8">
        <v>3</v>
      </c>
      <c r="G124" s="10"/>
    </row>
    <row r="125" spans="1:7" ht="27" customHeight="1" x14ac:dyDescent="0.25">
      <c r="A125" s="201" t="s">
        <v>439</v>
      </c>
      <c r="B125" s="202"/>
      <c r="C125" s="202"/>
      <c r="D125" s="3"/>
      <c r="E125" s="8">
        <v>3</v>
      </c>
      <c r="G125" s="10"/>
    </row>
    <row r="126" spans="1:7" ht="27" customHeight="1" x14ac:dyDescent="0.25">
      <c r="A126" s="201" t="s">
        <v>440</v>
      </c>
      <c r="B126" s="202"/>
      <c r="C126" s="202"/>
      <c r="D126" s="3"/>
      <c r="E126" s="8">
        <v>3</v>
      </c>
      <c r="G126" s="10"/>
    </row>
    <row r="127" spans="1:7" ht="27" customHeight="1" x14ac:dyDescent="0.25">
      <c r="A127" s="245" t="s">
        <v>148</v>
      </c>
      <c r="B127" s="245"/>
      <c r="C127" s="245"/>
      <c r="D127" s="23">
        <f>SUM(D103:D126)</f>
        <v>0</v>
      </c>
      <c r="E127" s="8">
        <f>SUM(E103:E126)</f>
        <v>63</v>
      </c>
      <c r="F127" s="32"/>
      <c r="G127" s="10"/>
    </row>
    <row r="128" spans="1:7" ht="81" customHeight="1" thickBot="1" x14ac:dyDescent="0.3">
      <c r="A128" s="40" t="s">
        <v>106</v>
      </c>
      <c r="B128" s="214" t="s">
        <v>131</v>
      </c>
      <c r="C128" s="214"/>
      <c r="D128" s="214"/>
      <c r="F128" s="32"/>
      <c r="G128" s="10"/>
    </row>
    <row r="129" spans="1:7" ht="27" customHeight="1" x14ac:dyDescent="0.25">
      <c r="A129" s="342" t="s">
        <v>151</v>
      </c>
      <c r="B129" s="343"/>
      <c r="C129" s="100" t="s">
        <v>158</v>
      </c>
      <c r="D129" s="41" t="s">
        <v>159</v>
      </c>
      <c r="F129" s="32"/>
      <c r="G129" s="10"/>
    </row>
    <row r="130" spans="1:7" ht="27" customHeight="1" thickBot="1" x14ac:dyDescent="0.3">
      <c r="A130" s="344"/>
      <c r="B130" s="345"/>
      <c r="C130" s="42">
        <f>D127</f>
        <v>0</v>
      </c>
      <c r="D130" s="43">
        <f>C130/63*100</f>
        <v>0</v>
      </c>
      <c r="F130" s="34"/>
      <c r="G130" s="10"/>
    </row>
    <row r="131" spans="1:7" ht="27" customHeight="1" x14ac:dyDescent="0.25">
      <c r="A131" s="194"/>
      <c r="B131" s="195"/>
      <c r="C131" s="195"/>
      <c r="D131" s="196"/>
      <c r="F131" s="34"/>
      <c r="G131" s="10"/>
    </row>
    <row r="132" spans="1:7" ht="37.5" customHeight="1" x14ac:dyDescent="0.25">
      <c r="A132" s="229" t="s">
        <v>509</v>
      </c>
      <c r="B132" s="230"/>
      <c r="C132" s="230"/>
      <c r="D132" s="231"/>
      <c r="F132" s="34"/>
      <c r="G132" s="10"/>
    </row>
    <row r="133" spans="1:7" ht="27" customHeight="1" x14ac:dyDescent="0.25">
      <c r="A133" s="347" t="s">
        <v>510</v>
      </c>
      <c r="B133" s="347"/>
      <c r="C133" s="347"/>
      <c r="D133" s="39" t="s">
        <v>8</v>
      </c>
      <c r="F133" s="34"/>
      <c r="G133" s="10"/>
    </row>
    <row r="134" spans="1:7" ht="27" customHeight="1" x14ac:dyDescent="0.25">
      <c r="A134" s="244" t="s">
        <v>164</v>
      </c>
      <c r="B134" s="244"/>
      <c r="C134" s="244"/>
      <c r="D134" s="39" t="s">
        <v>3</v>
      </c>
      <c r="F134" s="34"/>
      <c r="G134" s="10"/>
    </row>
    <row r="135" spans="1:7" ht="27" customHeight="1" x14ac:dyDescent="0.25">
      <c r="A135" s="243" t="s">
        <v>25</v>
      </c>
      <c r="B135" s="243"/>
      <c r="C135" s="243"/>
      <c r="D135" s="3"/>
      <c r="E135" s="5">
        <v>3</v>
      </c>
      <c r="F135" s="34"/>
      <c r="G135" s="10"/>
    </row>
    <row r="136" spans="1:7" ht="27" customHeight="1" x14ac:dyDescent="0.25">
      <c r="A136" s="243" t="s">
        <v>26</v>
      </c>
      <c r="B136" s="243"/>
      <c r="C136" s="243"/>
      <c r="D136" s="3"/>
      <c r="E136" s="5">
        <v>3</v>
      </c>
      <c r="F136" s="34"/>
      <c r="G136" s="10"/>
    </row>
    <row r="137" spans="1:7" ht="27" customHeight="1" x14ac:dyDescent="0.25">
      <c r="A137" s="243" t="s">
        <v>27</v>
      </c>
      <c r="B137" s="243"/>
      <c r="C137" s="243"/>
      <c r="D137" s="3"/>
      <c r="E137" s="5">
        <v>3</v>
      </c>
      <c r="F137" s="34"/>
      <c r="G137" s="10"/>
    </row>
    <row r="138" spans="1:7" ht="27" customHeight="1" x14ac:dyDescent="0.25">
      <c r="A138" s="246" t="s">
        <v>28</v>
      </c>
      <c r="B138" s="246"/>
      <c r="C138" s="246"/>
      <c r="D138" s="3"/>
      <c r="E138" s="5">
        <v>3</v>
      </c>
      <c r="G138" s="10"/>
    </row>
    <row r="139" spans="1:7" ht="27" customHeight="1" x14ac:dyDescent="0.25">
      <c r="A139" s="243" t="s">
        <v>29</v>
      </c>
      <c r="B139" s="243"/>
      <c r="C139" s="243"/>
      <c r="D139" s="3"/>
      <c r="E139" s="5">
        <v>3</v>
      </c>
      <c r="F139" s="32"/>
      <c r="G139" s="10"/>
    </row>
    <row r="140" spans="1:7" ht="27" customHeight="1" x14ac:dyDescent="0.25">
      <c r="A140" s="243" t="s">
        <v>30</v>
      </c>
      <c r="B140" s="243"/>
      <c r="C140" s="243"/>
      <c r="D140" s="3"/>
      <c r="E140" s="5">
        <v>3</v>
      </c>
      <c r="F140" s="32"/>
      <c r="G140" s="10"/>
    </row>
    <row r="141" spans="1:7" ht="27" customHeight="1" x14ac:dyDescent="0.25">
      <c r="A141" s="243" t="s">
        <v>31</v>
      </c>
      <c r="B141" s="243"/>
      <c r="C141" s="243"/>
      <c r="D141" s="3"/>
      <c r="E141" s="5">
        <v>3</v>
      </c>
      <c r="F141" s="34"/>
      <c r="G141" s="10"/>
    </row>
    <row r="142" spans="1:7" ht="27" customHeight="1" x14ac:dyDescent="0.25">
      <c r="A142" s="243" t="s">
        <v>32</v>
      </c>
      <c r="B142" s="243"/>
      <c r="C142" s="243"/>
      <c r="D142" s="3"/>
      <c r="E142" s="5">
        <v>3</v>
      </c>
      <c r="F142" s="34"/>
      <c r="G142" s="10"/>
    </row>
    <row r="143" spans="1:7" ht="27" customHeight="1" x14ac:dyDescent="0.25">
      <c r="A143" s="184" t="s">
        <v>150</v>
      </c>
      <c r="B143" s="185"/>
      <c r="C143" s="185"/>
      <c r="D143" s="39" t="s">
        <v>3</v>
      </c>
      <c r="E143" s="8"/>
      <c r="F143" s="34"/>
      <c r="G143"/>
    </row>
    <row r="144" spans="1:7" ht="27" customHeight="1" x14ac:dyDescent="0.25">
      <c r="A144" s="229" t="s">
        <v>33</v>
      </c>
      <c r="B144" s="230"/>
      <c r="C144" s="230"/>
      <c r="D144" s="3"/>
      <c r="E144" s="8">
        <v>3</v>
      </c>
      <c r="F144" s="36"/>
      <c r="G144"/>
    </row>
    <row r="145" spans="1:7" ht="27" customHeight="1" x14ac:dyDescent="0.25">
      <c r="A145" s="229" t="s">
        <v>34</v>
      </c>
      <c r="B145" s="230"/>
      <c r="C145" s="230"/>
      <c r="D145" s="3"/>
      <c r="E145" s="8">
        <v>3</v>
      </c>
      <c r="G145"/>
    </row>
    <row r="146" spans="1:7" ht="27" customHeight="1" x14ac:dyDescent="0.25">
      <c r="A146" s="229" t="s">
        <v>35</v>
      </c>
      <c r="B146" s="230"/>
      <c r="C146" s="230"/>
      <c r="D146" s="3"/>
      <c r="E146" s="8">
        <v>3</v>
      </c>
      <c r="G146"/>
    </row>
    <row r="147" spans="1:7" ht="27" customHeight="1" x14ac:dyDescent="0.25">
      <c r="A147" s="240" t="s">
        <v>378</v>
      </c>
      <c r="B147" s="241"/>
      <c r="C147" s="241"/>
      <c r="D147" s="39" t="s">
        <v>3</v>
      </c>
      <c r="E147" s="8"/>
      <c r="G147"/>
    </row>
    <row r="148" spans="1:7" ht="27" customHeight="1" x14ac:dyDescent="0.25">
      <c r="A148" s="340" t="s">
        <v>379</v>
      </c>
      <c r="B148" s="341"/>
      <c r="C148" s="341"/>
      <c r="D148" s="3"/>
      <c r="E148" s="8">
        <v>3</v>
      </c>
      <c r="G148"/>
    </row>
    <row r="149" spans="1:7" ht="27" customHeight="1" x14ac:dyDescent="0.25">
      <c r="A149" s="340" t="s">
        <v>380</v>
      </c>
      <c r="B149" s="341"/>
      <c r="C149" s="341"/>
      <c r="D149" s="3"/>
      <c r="E149" s="8">
        <v>3</v>
      </c>
      <c r="G149"/>
    </row>
    <row r="150" spans="1:7" ht="27" customHeight="1" x14ac:dyDescent="0.25">
      <c r="A150" s="340" t="s">
        <v>381</v>
      </c>
      <c r="B150" s="341"/>
      <c r="C150" s="341"/>
      <c r="D150" s="3"/>
      <c r="E150" s="8">
        <v>3</v>
      </c>
      <c r="F150" s="32"/>
      <c r="G150"/>
    </row>
    <row r="151" spans="1:7" ht="27" customHeight="1" x14ac:dyDescent="0.25">
      <c r="A151" s="232" t="s">
        <v>382</v>
      </c>
      <c r="B151" s="233"/>
      <c r="C151" s="233"/>
      <c r="D151" s="3"/>
      <c r="E151" s="8">
        <v>3</v>
      </c>
      <c r="F151" s="32"/>
      <c r="G151"/>
    </row>
    <row r="152" spans="1:7" ht="27" customHeight="1" x14ac:dyDescent="0.25">
      <c r="A152" s="184" t="s">
        <v>437</v>
      </c>
      <c r="B152" s="185"/>
      <c r="C152" s="185"/>
      <c r="D152" s="39" t="s">
        <v>3</v>
      </c>
      <c r="E152" s="8"/>
      <c r="F152" s="32"/>
      <c r="G152"/>
    </row>
    <row r="153" spans="1:7" ht="27" customHeight="1" x14ac:dyDescent="0.25">
      <c r="A153" s="234" t="s">
        <v>476</v>
      </c>
      <c r="B153" s="235"/>
      <c r="C153" s="236"/>
      <c r="D153" s="3"/>
      <c r="E153" s="8">
        <v>3</v>
      </c>
      <c r="F153" s="32"/>
    </row>
    <row r="154" spans="1:7" ht="27" customHeight="1" x14ac:dyDescent="0.25">
      <c r="A154" s="234" t="s">
        <v>477</v>
      </c>
      <c r="B154" s="235"/>
      <c r="C154" s="236"/>
      <c r="D154" s="3"/>
      <c r="E154" s="8">
        <v>3</v>
      </c>
      <c r="F154" s="32"/>
    </row>
    <row r="155" spans="1:7" ht="27" customHeight="1" x14ac:dyDescent="0.25">
      <c r="A155" s="234" t="s">
        <v>478</v>
      </c>
      <c r="B155" s="235"/>
      <c r="C155" s="236"/>
      <c r="D155" s="3"/>
      <c r="E155" s="8">
        <v>3</v>
      </c>
      <c r="F155" s="32"/>
    </row>
    <row r="156" spans="1:7" ht="27" customHeight="1" x14ac:dyDescent="0.25">
      <c r="A156" s="234" t="s">
        <v>479</v>
      </c>
      <c r="B156" s="235"/>
      <c r="C156" s="236"/>
      <c r="D156" s="3"/>
      <c r="E156" s="8">
        <v>3</v>
      </c>
      <c r="F156" s="32"/>
    </row>
    <row r="157" spans="1:7" ht="27" customHeight="1" x14ac:dyDescent="0.25">
      <c r="A157" s="234" t="s">
        <v>480</v>
      </c>
      <c r="B157" s="235"/>
      <c r="C157" s="236"/>
      <c r="D157" s="3"/>
      <c r="E157" s="8">
        <v>3</v>
      </c>
      <c r="F157" s="32"/>
    </row>
    <row r="158" spans="1:7" ht="27" customHeight="1" x14ac:dyDescent="0.25">
      <c r="A158" s="164" t="s">
        <v>165</v>
      </c>
      <c r="B158" s="164"/>
      <c r="C158" s="164"/>
      <c r="D158" s="102">
        <f>SUM(D135:D157)</f>
        <v>0</v>
      </c>
      <c r="E158" s="9">
        <f>SUM(E135:E157)</f>
        <v>60</v>
      </c>
      <c r="F158" s="32"/>
    </row>
    <row r="159" spans="1:7" ht="78.75" customHeight="1" thickBot="1" x14ac:dyDescent="0.3">
      <c r="A159" s="45" t="s">
        <v>106</v>
      </c>
      <c r="B159" s="237" t="s">
        <v>131</v>
      </c>
      <c r="C159" s="237"/>
      <c r="D159" s="237"/>
      <c r="F159" s="32"/>
    </row>
    <row r="160" spans="1:7" ht="27" customHeight="1" x14ac:dyDescent="0.25">
      <c r="A160" s="365" t="s">
        <v>166</v>
      </c>
      <c r="B160" s="366"/>
      <c r="C160" s="46" t="s">
        <v>152</v>
      </c>
      <c r="D160" s="47" t="s">
        <v>153</v>
      </c>
      <c r="F160" s="32"/>
    </row>
    <row r="161" spans="1:6" ht="27" customHeight="1" thickBot="1" x14ac:dyDescent="0.3">
      <c r="A161" s="367"/>
      <c r="B161" s="368"/>
      <c r="C161" s="48">
        <f>D158</f>
        <v>0</v>
      </c>
      <c r="D161" s="49">
        <f>C161/60*100</f>
        <v>0</v>
      </c>
      <c r="F161" s="32"/>
    </row>
    <row r="162" spans="1:6" ht="27" customHeight="1" x14ac:dyDescent="0.25">
      <c r="A162" s="197"/>
      <c r="B162" s="198"/>
      <c r="C162" s="198"/>
      <c r="D162" s="199"/>
      <c r="F162" s="32"/>
    </row>
    <row r="163" spans="1:6" ht="36" customHeight="1" x14ac:dyDescent="0.25">
      <c r="A163" s="201" t="s">
        <v>172</v>
      </c>
      <c r="B163" s="202"/>
      <c r="C163" s="202"/>
      <c r="D163" s="203"/>
      <c r="F163" s="32"/>
    </row>
    <row r="164" spans="1:6" ht="27" customHeight="1" x14ac:dyDescent="0.25">
      <c r="A164" s="184" t="s">
        <v>447</v>
      </c>
      <c r="B164" s="185"/>
      <c r="C164" s="185"/>
      <c r="D164" s="38" t="s">
        <v>8</v>
      </c>
      <c r="F164" s="32"/>
    </row>
    <row r="165" spans="1:6" ht="27" customHeight="1" x14ac:dyDescent="0.25">
      <c r="A165" s="184" t="s">
        <v>164</v>
      </c>
      <c r="B165" s="185"/>
      <c r="C165" s="185"/>
      <c r="D165" s="39" t="s">
        <v>3</v>
      </c>
      <c r="F165" s="32"/>
    </row>
    <row r="166" spans="1:6" ht="27" customHeight="1" x14ac:dyDescent="0.25">
      <c r="A166" s="172" t="s">
        <v>481</v>
      </c>
      <c r="B166" s="173"/>
      <c r="C166" s="174"/>
      <c r="D166" s="3"/>
      <c r="E166" s="8">
        <v>3</v>
      </c>
      <c r="F166" s="32"/>
    </row>
    <row r="167" spans="1:6" ht="27" customHeight="1" x14ac:dyDescent="0.25">
      <c r="A167" s="172" t="s">
        <v>482</v>
      </c>
      <c r="B167" s="173"/>
      <c r="C167" s="174"/>
      <c r="D167" s="3"/>
      <c r="E167" s="8">
        <v>3</v>
      </c>
      <c r="F167" s="32"/>
    </row>
    <row r="168" spans="1:6" ht="27" customHeight="1" x14ac:dyDescent="0.25">
      <c r="A168" s="172" t="s">
        <v>483</v>
      </c>
      <c r="B168" s="173"/>
      <c r="C168" s="174"/>
      <c r="D168" s="3"/>
      <c r="E168" s="8">
        <v>3</v>
      </c>
      <c r="F168" s="32"/>
    </row>
    <row r="169" spans="1:6" ht="27" customHeight="1" x14ac:dyDescent="0.25">
      <c r="A169" s="172" t="s">
        <v>484</v>
      </c>
      <c r="B169" s="173"/>
      <c r="C169" s="174"/>
      <c r="D169" s="3"/>
      <c r="E169" s="8">
        <v>3</v>
      </c>
    </row>
    <row r="170" spans="1:6" ht="27" customHeight="1" x14ac:dyDescent="0.25">
      <c r="A170" s="184" t="s">
        <v>150</v>
      </c>
      <c r="B170" s="185"/>
      <c r="C170" s="185"/>
      <c r="D170" s="39" t="s">
        <v>3</v>
      </c>
      <c r="E170" s="8"/>
    </row>
    <row r="171" spans="1:6" ht="27" customHeight="1" x14ac:dyDescent="0.25">
      <c r="A171" s="172" t="s">
        <v>485</v>
      </c>
      <c r="B171" s="173"/>
      <c r="C171" s="174"/>
      <c r="D171" s="3"/>
      <c r="E171" s="8">
        <v>3</v>
      </c>
    </row>
    <row r="172" spans="1:6" ht="27" customHeight="1" x14ac:dyDescent="0.25">
      <c r="A172" s="172" t="s">
        <v>36</v>
      </c>
      <c r="B172" s="173"/>
      <c r="C172" s="174"/>
      <c r="D172" s="3"/>
      <c r="E172" s="8">
        <v>3</v>
      </c>
      <c r="F172" s="32"/>
    </row>
    <row r="173" spans="1:6" ht="27" customHeight="1" x14ac:dyDescent="0.25">
      <c r="A173" s="172" t="s">
        <v>37</v>
      </c>
      <c r="B173" s="173"/>
      <c r="C173" s="174"/>
      <c r="D173" s="3"/>
      <c r="E173" s="8">
        <v>3</v>
      </c>
      <c r="F173" s="32"/>
    </row>
    <row r="174" spans="1:6" ht="27" customHeight="1" x14ac:dyDescent="0.25">
      <c r="A174" s="240" t="s">
        <v>378</v>
      </c>
      <c r="B174" s="241"/>
      <c r="C174" s="241"/>
      <c r="D174" s="39" t="s">
        <v>3</v>
      </c>
      <c r="E174" s="8"/>
      <c r="F174" s="32"/>
    </row>
    <row r="175" spans="1:6" ht="27" customHeight="1" x14ac:dyDescent="0.25">
      <c r="A175" s="172" t="s">
        <v>38</v>
      </c>
      <c r="B175" s="173"/>
      <c r="C175" s="174"/>
      <c r="D175" s="3"/>
      <c r="E175" s="8">
        <v>3</v>
      </c>
      <c r="F175" s="34"/>
    </row>
    <row r="176" spans="1:6" ht="27" customHeight="1" x14ac:dyDescent="0.25">
      <c r="A176" s="172" t="s">
        <v>39</v>
      </c>
      <c r="B176" s="173"/>
      <c r="C176" s="174"/>
      <c r="D176" s="3"/>
      <c r="E176" s="8">
        <v>3</v>
      </c>
      <c r="F176" s="34"/>
    </row>
    <row r="177" spans="1:7" ht="27" customHeight="1" x14ac:dyDescent="0.25">
      <c r="A177" s="172" t="s">
        <v>40</v>
      </c>
      <c r="B177" s="173"/>
      <c r="C177" s="174"/>
      <c r="D177" s="3"/>
      <c r="E177" s="8">
        <v>3</v>
      </c>
      <c r="F177" s="34"/>
    </row>
    <row r="178" spans="1:7" ht="27" customHeight="1" x14ac:dyDescent="0.25">
      <c r="A178" s="172" t="s">
        <v>41</v>
      </c>
      <c r="B178" s="173"/>
      <c r="C178" s="174"/>
      <c r="D178" s="3"/>
      <c r="E178" s="8">
        <v>3</v>
      </c>
      <c r="F178" s="34"/>
    </row>
    <row r="179" spans="1:7" ht="27" customHeight="1" x14ac:dyDescent="0.25">
      <c r="A179" s="172" t="s">
        <v>486</v>
      </c>
      <c r="B179" s="173"/>
      <c r="C179" s="174"/>
      <c r="D179" s="3"/>
      <c r="E179" s="8">
        <v>3</v>
      </c>
      <c r="F179" s="34"/>
    </row>
    <row r="180" spans="1:7" ht="27" customHeight="1" x14ac:dyDescent="0.25">
      <c r="A180" s="184" t="s">
        <v>437</v>
      </c>
      <c r="B180" s="185"/>
      <c r="C180" s="185"/>
      <c r="D180" s="39" t="s">
        <v>3</v>
      </c>
      <c r="E180" s="8"/>
      <c r="F180" s="34"/>
    </row>
    <row r="181" spans="1:7" ht="27" customHeight="1" x14ac:dyDescent="0.25">
      <c r="A181" s="172" t="s">
        <v>441</v>
      </c>
      <c r="B181" s="173"/>
      <c r="C181" s="174"/>
      <c r="D181" s="3"/>
      <c r="E181" s="8">
        <v>3</v>
      </c>
      <c r="F181" s="34"/>
    </row>
    <row r="182" spans="1:7" ht="27" customHeight="1" x14ac:dyDescent="0.25">
      <c r="A182" s="172" t="s">
        <v>442</v>
      </c>
      <c r="B182" s="173"/>
      <c r="C182" s="174"/>
      <c r="D182" s="3"/>
      <c r="E182" s="8">
        <v>3</v>
      </c>
      <c r="F182" s="34"/>
    </row>
    <row r="183" spans="1:7" ht="27" customHeight="1" x14ac:dyDescent="0.25">
      <c r="A183" s="172" t="s">
        <v>443</v>
      </c>
      <c r="B183" s="173"/>
      <c r="C183" s="174"/>
      <c r="D183" s="3"/>
      <c r="E183" s="8">
        <v>3</v>
      </c>
      <c r="F183" s="34"/>
    </row>
    <row r="184" spans="1:7" ht="27" customHeight="1" x14ac:dyDescent="0.25">
      <c r="A184" s="164" t="s">
        <v>167</v>
      </c>
      <c r="B184" s="164"/>
      <c r="C184" s="164"/>
      <c r="D184" s="44">
        <f>SUM(D166:D183)</f>
        <v>0</v>
      </c>
      <c r="E184" s="9">
        <f>SUM(E166:E183)</f>
        <v>45</v>
      </c>
      <c r="F184" s="34"/>
    </row>
    <row r="185" spans="1:7" ht="76.5" customHeight="1" thickBot="1" x14ac:dyDescent="0.3">
      <c r="A185" s="50" t="s">
        <v>106</v>
      </c>
      <c r="B185" s="237" t="s">
        <v>131</v>
      </c>
      <c r="C185" s="237"/>
      <c r="D185" s="237"/>
      <c r="F185" s="34"/>
    </row>
    <row r="186" spans="1:7" ht="27" customHeight="1" x14ac:dyDescent="0.25">
      <c r="A186" s="238" t="s">
        <v>168</v>
      </c>
      <c r="B186" s="239"/>
      <c r="C186" s="46" t="s">
        <v>152</v>
      </c>
      <c r="D186" s="47" t="s">
        <v>153</v>
      </c>
      <c r="F186" s="34"/>
    </row>
    <row r="187" spans="1:7" ht="27" customHeight="1" thickBot="1" x14ac:dyDescent="0.3">
      <c r="A187" s="167"/>
      <c r="B187" s="168"/>
      <c r="C187" s="48">
        <f>D184</f>
        <v>0</v>
      </c>
      <c r="D187" s="49">
        <f>C187/45*100</f>
        <v>0</v>
      </c>
      <c r="F187" s="34"/>
    </row>
    <row r="188" spans="1:7" ht="27" customHeight="1" x14ac:dyDescent="0.25">
      <c r="A188" s="194"/>
      <c r="B188" s="195"/>
      <c r="C188" s="195"/>
      <c r="D188" s="196"/>
      <c r="F188" s="32"/>
    </row>
    <row r="189" spans="1:7" ht="39.75" customHeight="1" x14ac:dyDescent="0.25">
      <c r="A189" s="201" t="s">
        <v>162</v>
      </c>
      <c r="B189" s="202"/>
      <c r="C189" s="202"/>
      <c r="D189" s="203"/>
      <c r="F189" s="34"/>
    </row>
    <row r="190" spans="1:7" ht="27" customHeight="1" x14ac:dyDescent="0.25">
      <c r="A190" s="184" t="s">
        <v>448</v>
      </c>
      <c r="B190" s="185"/>
      <c r="C190" s="185"/>
      <c r="D190" s="38" t="s">
        <v>8</v>
      </c>
      <c r="F190" s="34"/>
    </row>
    <row r="191" spans="1:7" ht="27" customHeight="1" x14ac:dyDescent="0.25">
      <c r="A191" s="184" t="s">
        <v>164</v>
      </c>
      <c r="B191" s="185"/>
      <c r="C191" s="185"/>
      <c r="D191" s="39" t="s">
        <v>3</v>
      </c>
      <c r="F191" s="34"/>
    </row>
    <row r="192" spans="1:7" ht="27" customHeight="1" x14ac:dyDescent="0.25">
      <c r="A192" s="201" t="s">
        <v>42</v>
      </c>
      <c r="B192" s="202"/>
      <c r="C192" s="202"/>
      <c r="D192" s="3"/>
      <c r="E192" s="5">
        <v>3</v>
      </c>
      <c r="F192" s="36"/>
      <c r="G192" s="37"/>
    </row>
    <row r="193" spans="1:6" ht="27" customHeight="1" x14ac:dyDescent="0.25">
      <c r="A193" s="201" t="s">
        <v>43</v>
      </c>
      <c r="B193" s="202"/>
      <c r="C193" s="202"/>
      <c r="D193" s="3"/>
      <c r="E193" s="5">
        <v>3</v>
      </c>
      <c r="F193" s="34"/>
    </row>
    <row r="194" spans="1:6" ht="27" customHeight="1" x14ac:dyDescent="0.25">
      <c r="A194" s="201" t="s">
        <v>44</v>
      </c>
      <c r="B194" s="202"/>
      <c r="C194" s="202"/>
      <c r="D194" s="3"/>
      <c r="E194" s="5">
        <v>3</v>
      </c>
      <c r="F194" s="34"/>
    </row>
    <row r="195" spans="1:6" ht="27" customHeight="1" x14ac:dyDescent="0.25">
      <c r="A195" s="207" t="s">
        <v>45</v>
      </c>
      <c r="B195" s="208"/>
      <c r="C195" s="208"/>
      <c r="D195" s="3"/>
      <c r="E195" s="5">
        <v>3</v>
      </c>
      <c r="F195" s="32"/>
    </row>
    <row r="196" spans="1:6" ht="27" customHeight="1" x14ac:dyDescent="0.25">
      <c r="A196" s="201" t="s">
        <v>46</v>
      </c>
      <c r="B196" s="202"/>
      <c r="C196" s="202"/>
      <c r="D196" s="3"/>
      <c r="E196" s="5">
        <v>3</v>
      </c>
      <c r="F196" s="34"/>
    </row>
    <row r="197" spans="1:6" ht="27" customHeight="1" x14ac:dyDescent="0.25">
      <c r="A197" s="201" t="s">
        <v>47</v>
      </c>
      <c r="B197" s="202"/>
      <c r="C197" s="202"/>
      <c r="D197" s="3"/>
      <c r="E197" s="5">
        <v>3</v>
      </c>
      <c r="F197" s="34"/>
    </row>
    <row r="198" spans="1:6" ht="27" customHeight="1" x14ac:dyDescent="0.25">
      <c r="A198" s="201" t="s">
        <v>48</v>
      </c>
      <c r="B198" s="202"/>
      <c r="C198" s="202"/>
      <c r="D198" s="3"/>
      <c r="E198" s="5">
        <v>3</v>
      </c>
      <c r="F198" s="34"/>
    </row>
    <row r="199" spans="1:6" ht="27" customHeight="1" x14ac:dyDescent="0.25">
      <c r="A199" s="201" t="s">
        <v>49</v>
      </c>
      <c r="B199" s="202"/>
      <c r="C199" s="202"/>
      <c r="D199" s="3"/>
      <c r="E199" s="5">
        <v>3</v>
      </c>
      <c r="F199" s="32"/>
    </row>
    <row r="200" spans="1:6" ht="27" customHeight="1" x14ac:dyDescent="0.25">
      <c r="A200" s="184" t="s">
        <v>150</v>
      </c>
      <c r="B200" s="185"/>
      <c r="C200" s="185"/>
      <c r="D200" s="39" t="s">
        <v>3</v>
      </c>
      <c r="F200" s="32"/>
    </row>
    <row r="201" spans="1:6" ht="27" customHeight="1" x14ac:dyDescent="0.25">
      <c r="A201" s="201" t="s">
        <v>50</v>
      </c>
      <c r="B201" s="202"/>
      <c r="C201" s="202"/>
      <c r="D201" s="3"/>
      <c r="E201" s="5">
        <v>3</v>
      </c>
      <c r="F201" s="28"/>
    </row>
    <row r="202" spans="1:6" ht="27" customHeight="1" x14ac:dyDescent="0.25">
      <c r="A202" s="201" t="s">
        <v>51</v>
      </c>
      <c r="B202" s="202"/>
      <c r="C202" s="202"/>
      <c r="D202" s="3"/>
      <c r="E202" s="5">
        <v>3</v>
      </c>
      <c r="F202" s="32"/>
    </row>
    <row r="203" spans="1:6" ht="27" customHeight="1" x14ac:dyDescent="0.25">
      <c r="A203" s="201" t="s">
        <v>52</v>
      </c>
      <c r="B203" s="202"/>
      <c r="C203" s="202"/>
      <c r="D203" s="3"/>
      <c r="E203" s="5">
        <v>3</v>
      </c>
      <c r="F203" s="32"/>
    </row>
    <row r="204" spans="1:6" ht="27" customHeight="1" x14ac:dyDescent="0.25">
      <c r="A204" s="207" t="s">
        <v>53</v>
      </c>
      <c r="B204" s="208"/>
      <c r="C204" s="208"/>
      <c r="D204" s="3"/>
      <c r="E204" s="5">
        <v>3</v>
      </c>
      <c r="F204" s="32"/>
    </row>
    <row r="205" spans="1:6" ht="27" customHeight="1" x14ac:dyDescent="0.25">
      <c r="A205" s="201" t="s">
        <v>54</v>
      </c>
      <c r="B205" s="202"/>
      <c r="C205" s="202"/>
      <c r="D205" s="3"/>
      <c r="E205" s="5">
        <v>3</v>
      </c>
      <c r="F205" s="34"/>
    </row>
    <row r="206" spans="1:6" ht="27" customHeight="1" x14ac:dyDescent="0.25">
      <c r="A206" s="201" t="s">
        <v>55</v>
      </c>
      <c r="B206" s="202"/>
      <c r="C206" s="202"/>
      <c r="D206" s="3"/>
      <c r="E206" s="5">
        <v>3</v>
      </c>
      <c r="F206" s="34"/>
    </row>
    <row r="207" spans="1:6" ht="27" customHeight="1" x14ac:dyDescent="0.25">
      <c r="A207" s="240" t="s">
        <v>378</v>
      </c>
      <c r="B207" s="241"/>
      <c r="C207" s="241"/>
      <c r="D207" s="39" t="s">
        <v>3</v>
      </c>
      <c r="E207" s="5"/>
      <c r="F207" s="34"/>
    </row>
    <row r="208" spans="1:6" ht="27" customHeight="1" x14ac:dyDescent="0.25">
      <c r="A208" s="201" t="s">
        <v>383</v>
      </c>
      <c r="B208" s="202"/>
      <c r="C208" s="202"/>
      <c r="D208" s="3"/>
      <c r="E208" s="5">
        <v>3</v>
      </c>
      <c r="F208" s="34"/>
    </row>
    <row r="209" spans="1:7" ht="27" customHeight="1" x14ac:dyDescent="0.25">
      <c r="A209" s="201" t="s">
        <v>384</v>
      </c>
      <c r="B209" s="202"/>
      <c r="C209" s="202"/>
      <c r="D209" s="3"/>
      <c r="E209" s="5">
        <v>3</v>
      </c>
      <c r="F209" s="34"/>
    </row>
    <row r="210" spans="1:7" ht="27" customHeight="1" x14ac:dyDescent="0.25">
      <c r="A210" s="201" t="s">
        <v>385</v>
      </c>
      <c r="B210" s="202"/>
      <c r="C210" s="202"/>
      <c r="D210" s="3"/>
      <c r="E210" s="5">
        <v>3</v>
      </c>
      <c r="F210" s="34"/>
    </row>
    <row r="211" spans="1:7" ht="27" customHeight="1" x14ac:dyDescent="0.25">
      <c r="A211" s="207" t="s">
        <v>386</v>
      </c>
      <c r="B211" s="208"/>
      <c r="C211" s="208"/>
      <c r="D211" s="3"/>
      <c r="E211" s="5">
        <v>3</v>
      </c>
      <c r="F211" s="34"/>
    </row>
    <row r="212" spans="1:7" ht="27" customHeight="1" x14ac:dyDescent="0.25">
      <c r="A212" s="201" t="s">
        <v>387</v>
      </c>
      <c r="B212" s="202"/>
      <c r="C212" s="202"/>
      <c r="D212" s="3"/>
      <c r="E212" s="5">
        <v>3</v>
      </c>
      <c r="F212" s="34"/>
    </row>
    <row r="213" spans="1:7" ht="27" customHeight="1" x14ac:dyDescent="0.25">
      <c r="A213" s="201" t="s">
        <v>388</v>
      </c>
      <c r="B213" s="202"/>
      <c r="C213" s="202"/>
      <c r="D213" s="3"/>
      <c r="E213" s="5">
        <v>3</v>
      </c>
      <c r="F213" s="34"/>
    </row>
    <row r="214" spans="1:7" ht="27" customHeight="1" x14ac:dyDescent="0.25">
      <c r="A214" s="184" t="s">
        <v>437</v>
      </c>
      <c r="B214" s="185"/>
      <c r="C214" s="185"/>
      <c r="D214" s="39" t="s">
        <v>3</v>
      </c>
      <c r="E214" s="5"/>
      <c r="F214" s="34"/>
    </row>
    <row r="215" spans="1:7" ht="27" customHeight="1" x14ac:dyDescent="0.25">
      <c r="A215" s="201" t="s">
        <v>444</v>
      </c>
      <c r="B215" s="202"/>
      <c r="C215" s="202"/>
      <c r="D215" s="3"/>
      <c r="E215" s="5">
        <v>3</v>
      </c>
      <c r="F215" s="36"/>
      <c r="G215" s="37"/>
    </row>
    <row r="216" spans="1:7" ht="27" customHeight="1" x14ac:dyDescent="0.25">
      <c r="A216" s="201" t="s">
        <v>445</v>
      </c>
      <c r="B216" s="202"/>
      <c r="C216" s="202"/>
      <c r="D216" s="3"/>
      <c r="E216" s="5">
        <v>3</v>
      </c>
      <c r="F216" s="32"/>
    </row>
    <row r="217" spans="1:7" ht="27" customHeight="1" x14ac:dyDescent="0.25">
      <c r="A217" s="201" t="s">
        <v>446</v>
      </c>
      <c r="B217" s="202"/>
      <c r="C217" s="202"/>
      <c r="D217" s="3"/>
      <c r="E217" s="5">
        <v>3</v>
      </c>
      <c r="F217" s="34"/>
    </row>
    <row r="218" spans="1:7" ht="27" customHeight="1" x14ac:dyDescent="0.25">
      <c r="A218" s="164" t="s">
        <v>173</v>
      </c>
      <c r="B218" s="164"/>
      <c r="C218" s="164"/>
      <c r="D218" s="44">
        <f>SUM(D192:D217)</f>
        <v>0</v>
      </c>
      <c r="E218" s="5">
        <f>SUM(E192:E217)</f>
        <v>69</v>
      </c>
      <c r="F218" s="34"/>
    </row>
    <row r="219" spans="1:7" ht="27" customHeight="1" thickBot="1" x14ac:dyDescent="0.3">
      <c r="A219" s="51" t="s">
        <v>106</v>
      </c>
      <c r="B219" s="237" t="s">
        <v>131</v>
      </c>
      <c r="C219" s="237"/>
      <c r="D219" s="237"/>
      <c r="E219" s="5"/>
      <c r="F219" s="32"/>
    </row>
    <row r="220" spans="1:7" ht="27" customHeight="1" x14ac:dyDescent="0.25">
      <c r="A220" s="169" t="s">
        <v>174</v>
      </c>
      <c r="B220" s="170"/>
      <c r="C220" s="46" t="s">
        <v>152</v>
      </c>
      <c r="D220" s="47" t="s">
        <v>153</v>
      </c>
      <c r="F220" s="34"/>
    </row>
    <row r="221" spans="1:7" ht="27" customHeight="1" thickBot="1" x14ac:dyDescent="0.3">
      <c r="A221" s="167"/>
      <c r="B221" s="168"/>
      <c r="C221" s="48">
        <f>D218</f>
        <v>0</v>
      </c>
      <c r="D221" s="49">
        <f>C221/69*100</f>
        <v>0</v>
      </c>
      <c r="F221" s="34"/>
    </row>
    <row r="222" spans="1:7" ht="27" customHeight="1" thickBot="1" x14ac:dyDescent="0.3">
      <c r="A222" s="181"/>
      <c r="B222" s="182"/>
      <c r="C222" s="182"/>
      <c r="D222" s="183"/>
      <c r="F222" s="32"/>
    </row>
    <row r="223" spans="1:7" ht="27" customHeight="1" x14ac:dyDescent="0.25">
      <c r="A223" s="169" t="s">
        <v>175</v>
      </c>
      <c r="B223" s="170"/>
      <c r="C223" s="46" t="s">
        <v>176</v>
      </c>
      <c r="D223" s="52" t="s">
        <v>177</v>
      </c>
      <c r="F223" s="32"/>
    </row>
    <row r="224" spans="1:7" ht="27" customHeight="1" thickBot="1" x14ac:dyDescent="0.3">
      <c r="A224" s="167"/>
      <c r="B224" s="168"/>
      <c r="C224" s="53">
        <f>C130+C161+C187+C221</f>
        <v>0</v>
      </c>
      <c r="D224" s="54">
        <f>D221/237*100</f>
        <v>0</v>
      </c>
      <c r="E224" s="9">
        <f>E127+E158+E184+E218</f>
        <v>237</v>
      </c>
      <c r="F224" s="32"/>
    </row>
    <row r="225" spans="1:6" ht="27" customHeight="1" x14ac:dyDescent="0.25">
      <c r="A225" s="109"/>
      <c r="B225" s="109"/>
      <c r="C225" s="109"/>
      <c r="D225" s="109"/>
      <c r="F225" s="32"/>
    </row>
    <row r="226" spans="1:6" ht="27" customHeight="1" x14ac:dyDescent="0.25">
      <c r="A226" s="346" t="s">
        <v>462</v>
      </c>
      <c r="B226" s="346"/>
      <c r="C226" s="346"/>
      <c r="D226" s="346"/>
      <c r="F226" s="32"/>
    </row>
    <row r="227" spans="1:6" ht="43.5" customHeight="1" x14ac:dyDescent="0.25">
      <c r="A227" s="201" t="s">
        <v>178</v>
      </c>
      <c r="B227" s="202"/>
      <c r="C227" s="202"/>
      <c r="D227" s="203"/>
      <c r="F227" s="32"/>
    </row>
    <row r="228" spans="1:6" ht="27" customHeight="1" x14ac:dyDescent="0.25">
      <c r="A228" s="184" t="s">
        <v>451</v>
      </c>
      <c r="B228" s="185"/>
      <c r="C228" s="185"/>
      <c r="D228" s="38" t="s">
        <v>8</v>
      </c>
      <c r="F228" s="32"/>
    </row>
    <row r="229" spans="1:6" ht="27" customHeight="1" x14ac:dyDescent="0.25">
      <c r="A229" s="184" t="s">
        <v>164</v>
      </c>
      <c r="B229" s="185"/>
      <c r="C229" s="185"/>
      <c r="D229" s="39" t="s">
        <v>3</v>
      </c>
      <c r="F229" s="32"/>
    </row>
    <row r="230" spans="1:6" ht="27" customHeight="1" x14ac:dyDescent="0.25">
      <c r="A230" s="201" t="s">
        <v>56</v>
      </c>
      <c r="B230" s="202"/>
      <c r="C230" s="202"/>
      <c r="D230" s="3"/>
      <c r="E230" s="8">
        <v>3</v>
      </c>
      <c r="F230" s="34"/>
    </row>
    <row r="231" spans="1:6" ht="27" customHeight="1" x14ac:dyDescent="0.25">
      <c r="A231" s="201" t="s">
        <v>57</v>
      </c>
      <c r="B231" s="202"/>
      <c r="C231" s="202"/>
      <c r="D231" s="3"/>
      <c r="E231" s="8">
        <v>3</v>
      </c>
      <c r="F231" s="34"/>
    </row>
    <row r="232" spans="1:6" ht="27" customHeight="1" x14ac:dyDescent="0.25">
      <c r="A232" s="201" t="s">
        <v>58</v>
      </c>
      <c r="B232" s="202"/>
      <c r="C232" s="202"/>
      <c r="D232" s="3"/>
      <c r="E232" s="8">
        <v>3</v>
      </c>
      <c r="F232" s="34"/>
    </row>
    <row r="233" spans="1:6" ht="27" customHeight="1" x14ac:dyDescent="0.25">
      <c r="A233" s="207" t="s">
        <v>59</v>
      </c>
      <c r="B233" s="208"/>
      <c r="C233" s="208"/>
      <c r="D233" s="3"/>
      <c r="E233" s="8">
        <v>3</v>
      </c>
      <c r="F233" s="34"/>
    </row>
    <row r="234" spans="1:6" ht="27" customHeight="1" x14ac:dyDescent="0.25">
      <c r="A234" s="184" t="s">
        <v>150</v>
      </c>
      <c r="B234" s="185"/>
      <c r="C234" s="185"/>
      <c r="D234" s="39" t="s">
        <v>3</v>
      </c>
      <c r="F234" s="34"/>
    </row>
    <row r="235" spans="1:6" ht="27" customHeight="1" x14ac:dyDescent="0.25">
      <c r="A235" s="201" t="s">
        <v>60</v>
      </c>
      <c r="B235" s="202"/>
      <c r="C235" s="202"/>
      <c r="D235" s="3"/>
      <c r="E235" s="8">
        <v>3</v>
      </c>
      <c r="F235" s="34"/>
    </row>
    <row r="236" spans="1:6" ht="27" customHeight="1" x14ac:dyDescent="0.25">
      <c r="A236" s="201" t="s">
        <v>61</v>
      </c>
      <c r="B236" s="202"/>
      <c r="C236" s="202"/>
      <c r="D236" s="3"/>
      <c r="E236" s="8">
        <v>3</v>
      </c>
      <c r="F236" s="34"/>
    </row>
    <row r="237" spans="1:6" ht="27" customHeight="1" x14ac:dyDescent="0.25">
      <c r="A237" s="240" t="s">
        <v>378</v>
      </c>
      <c r="B237" s="241"/>
      <c r="C237" s="241"/>
      <c r="D237" s="39" t="s">
        <v>3</v>
      </c>
      <c r="E237" s="8"/>
      <c r="F237" s="34"/>
    </row>
    <row r="238" spans="1:6" ht="27" customHeight="1" x14ac:dyDescent="0.25">
      <c r="A238" s="340" t="s">
        <v>389</v>
      </c>
      <c r="B238" s="341"/>
      <c r="C238" s="341"/>
      <c r="D238" s="3"/>
      <c r="E238" s="8">
        <v>3</v>
      </c>
      <c r="F238" s="34"/>
    </row>
    <row r="239" spans="1:6" ht="27" customHeight="1" x14ac:dyDescent="0.25">
      <c r="A239" s="340" t="s">
        <v>390</v>
      </c>
      <c r="B239" s="341"/>
      <c r="C239" s="341"/>
      <c r="D239" s="3"/>
      <c r="E239" s="8">
        <v>3</v>
      </c>
      <c r="F239" s="32"/>
    </row>
    <row r="240" spans="1:6" ht="27" customHeight="1" x14ac:dyDescent="0.25">
      <c r="A240" s="340" t="s">
        <v>391</v>
      </c>
      <c r="B240" s="341"/>
      <c r="C240" s="341"/>
      <c r="D240" s="3"/>
      <c r="E240" s="8">
        <v>3</v>
      </c>
      <c r="F240" s="32"/>
    </row>
    <row r="241" spans="1:6" ht="27" customHeight="1" x14ac:dyDescent="0.25">
      <c r="A241" s="232" t="s">
        <v>392</v>
      </c>
      <c r="B241" s="233"/>
      <c r="C241" s="233"/>
      <c r="D241" s="3"/>
      <c r="E241" s="8">
        <v>3</v>
      </c>
      <c r="F241" s="32"/>
    </row>
    <row r="242" spans="1:6" ht="27" customHeight="1" x14ac:dyDescent="0.25">
      <c r="A242" s="184" t="s">
        <v>437</v>
      </c>
      <c r="B242" s="185"/>
      <c r="C242" s="185"/>
      <c r="D242" s="39" t="s">
        <v>3</v>
      </c>
      <c r="E242" s="8"/>
      <c r="F242" s="32"/>
    </row>
    <row r="243" spans="1:6" ht="27" customHeight="1" x14ac:dyDescent="0.25">
      <c r="A243" s="201" t="s">
        <v>449</v>
      </c>
      <c r="B243" s="202"/>
      <c r="C243" s="202"/>
      <c r="D243" s="3"/>
      <c r="E243" s="8">
        <v>3</v>
      </c>
      <c r="F243" s="32"/>
    </row>
    <row r="244" spans="1:6" ht="27" customHeight="1" x14ac:dyDescent="0.25">
      <c r="A244" s="201" t="s">
        <v>450</v>
      </c>
      <c r="B244" s="202"/>
      <c r="C244" s="202"/>
      <c r="D244" s="3"/>
      <c r="E244" s="8">
        <v>3</v>
      </c>
      <c r="F244" s="32"/>
    </row>
    <row r="245" spans="1:6" ht="27" customHeight="1" x14ac:dyDescent="0.25">
      <c r="A245" s="164" t="s">
        <v>181</v>
      </c>
      <c r="B245" s="164"/>
      <c r="C245" s="164"/>
      <c r="D245" s="44">
        <f>SUM(D230:D244)</f>
        <v>0</v>
      </c>
      <c r="E245" s="9">
        <f>SUM(E230:E244)</f>
        <v>36</v>
      </c>
      <c r="F245" s="32"/>
    </row>
    <row r="246" spans="1:6" ht="60" customHeight="1" thickBot="1" x14ac:dyDescent="0.3">
      <c r="A246" s="55" t="s">
        <v>106</v>
      </c>
      <c r="B246" s="237" t="s">
        <v>131</v>
      </c>
      <c r="C246" s="237"/>
      <c r="D246" s="237"/>
      <c r="F246" s="34"/>
    </row>
    <row r="247" spans="1:6" ht="27" customHeight="1" x14ac:dyDescent="0.25">
      <c r="A247" s="169" t="s">
        <v>182</v>
      </c>
      <c r="B247" s="170"/>
      <c r="C247" s="46" t="s">
        <v>152</v>
      </c>
      <c r="D247" s="47" t="s">
        <v>153</v>
      </c>
      <c r="F247" s="34"/>
    </row>
    <row r="248" spans="1:6" ht="27" customHeight="1" thickBot="1" x14ac:dyDescent="0.3">
      <c r="A248" s="167"/>
      <c r="B248" s="168"/>
      <c r="C248" s="56">
        <f>D245</f>
        <v>0</v>
      </c>
      <c r="D248" s="49">
        <f>C248/36*100</f>
        <v>0</v>
      </c>
      <c r="F248" s="34"/>
    </row>
    <row r="249" spans="1:6" ht="27" customHeight="1" x14ac:dyDescent="0.25">
      <c r="A249" s="319"/>
      <c r="B249" s="320"/>
      <c r="C249" s="320"/>
      <c r="D249" s="321"/>
      <c r="F249" s="34"/>
    </row>
    <row r="250" spans="1:6" ht="45.75" customHeight="1" x14ac:dyDescent="0.25">
      <c r="A250" s="172" t="s">
        <v>179</v>
      </c>
      <c r="B250" s="173"/>
      <c r="C250" s="173"/>
      <c r="D250" s="358"/>
      <c r="F250" s="34"/>
    </row>
    <row r="251" spans="1:6" ht="27" customHeight="1" x14ac:dyDescent="0.25">
      <c r="A251" s="175" t="s">
        <v>455</v>
      </c>
      <c r="B251" s="176"/>
      <c r="C251" s="177"/>
      <c r="D251" s="38" t="s">
        <v>8</v>
      </c>
      <c r="F251" s="34"/>
    </row>
    <row r="252" spans="1:6" ht="27" customHeight="1" x14ac:dyDescent="0.25">
      <c r="A252" s="184" t="s">
        <v>185</v>
      </c>
      <c r="B252" s="185"/>
      <c r="C252" s="185"/>
      <c r="D252" s="39" t="s">
        <v>3</v>
      </c>
      <c r="F252" s="34"/>
    </row>
    <row r="253" spans="1:6" ht="27" customHeight="1" x14ac:dyDescent="0.25">
      <c r="A253" s="172" t="s">
        <v>62</v>
      </c>
      <c r="B253" s="173"/>
      <c r="C253" s="174"/>
      <c r="D253" s="3"/>
      <c r="E253" s="8">
        <v>3</v>
      </c>
      <c r="F253" s="34"/>
    </row>
    <row r="254" spans="1:6" ht="27" customHeight="1" x14ac:dyDescent="0.25">
      <c r="A254" s="172" t="s">
        <v>63</v>
      </c>
      <c r="B254" s="173"/>
      <c r="C254" s="174"/>
      <c r="D254" s="3"/>
      <c r="E254" s="8">
        <v>3</v>
      </c>
      <c r="F254" s="34"/>
    </row>
    <row r="255" spans="1:6" ht="27" customHeight="1" x14ac:dyDescent="0.25">
      <c r="A255" s="172" t="s">
        <v>64</v>
      </c>
      <c r="B255" s="173"/>
      <c r="C255" s="174"/>
      <c r="D255" s="3"/>
      <c r="E255" s="8">
        <v>3</v>
      </c>
      <c r="F255" s="34"/>
    </row>
    <row r="256" spans="1:6" ht="27" customHeight="1" x14ac:dyDescent="0.25">
      <c r="A256" s="175" t="s">
        <v>150</v>
      </c>
      <c r="B256" s="176"/>
      <c r="C256" s="177"/>
      <c r="D256" s="39" t="s">
        <v>3</v>
      </c>
      <c r="F256" s="34"/>
    </row>
    <row r="257" spans="1:6" ht="27" customHeight="1" x14ac:dyDescent="0.25">
      <c r="A257" s="172" t="s">
        <v>65</v>
      </c>
      <c r="B257" s="173"/>
      <c r="C257" s="174"/>
      <c r="D257" s="3"/>
      <c r="E257" s="8">
        <v>3</v>
      </c>
      <c r="F257" s="34"/>
    </row>
    <row r="258" spans="1:6" ht="27" customHeight="1" x14ac:dyDescent="0.25">
      <c r="A258" s="172" t="s">
        <v>66</v>
      </c>
      <c r="B258" s="173"/>
      <c r="C258" s="174"/>
      <c r="D258" s="3"/>
      <c r="E258" s="8">
        <v>3</v>
      </c>
      <c r="F258" s="34"/>
    </row>
    <row r="259" spans="1:6" ht="27" customHeight="1" x14ac:dyDescent="0.25">
      <c r="A259" s="172" t="s">
        <v>67</v>
      </c>
      <c r="B259" s="173"/>
      <c r="C259" s="174"/>
      <c r="D259" s="3"/>
      <c r="E259" s="8">
        <v>3</v>
      </c>
      <c r="F259" s="34"/>
    </row>
    <row r="260" spans="1:6" ht="27" customHeight="1" x14ac:dyDescent="0.25">
      <c r="A260" s="351" t="s">
        <v>378</v>
      </c>
      <c r="B260" s="352"/>
      <c r="C260" s="353"/>
      <c r="D260" s="39" t="s">
        <v>3</v>
      </c>
      <c r="E260" s="8"/>
      <c r="F260" s="32"/>
    </row>
    <row r="261" spans="1:6" ht="27" customHeight="1" x14ac:dyDescent="0.25">
      <c r="A261" s="348" t="s">
        <v>393</v>
      </c>
      <c r="B261" s="349"/>
      <c r="C261" s="350"/>
      <c r="D261" s="3"/>
      <c r="E261" s="8">
        <v>3</v>
      </c>
      <c r="F261" s="32"/>
    </row>
    <row r="262" spans="1:6" ht="27" customHeight="1" x14ac:dyDescent="0.25">
      <c r="A262" s="348" t="s">
        <v>394</v>
      </c>
      <c r="B262" s="349"/>
      <c r="C262" s="350"/>
      <c r="D262" s="3"/>
      <c r="E262" s="8">
        <v>3</v>
      </c>
      <c r="F262" s="34"/>
    </row>
    <row r="263" spans="1:6" ht="27" customHeight="1" x14ac:dyDescent="0.25">
      <c r="A263" s="348" t="s">
        <v>395</v>
      </c>
      <c r="B263" s="349"/>
      <c r="C263" s="350"/>
      <c r="D263" s="3"/>
      <c r="E263" s="8">
        <v>3</v>
      </c>
      <c r="F263" s="34"/>
    </row>
    <row r="264" spans="1:6" ht="27" customHeight="1" x14ac:dyDescent="0.25">
      <c r="A264" s="348" t="s">
        <v>396</v>
      </c>
      <c r="B264" s="349"/>
      <c r="C264" s="350"/>
      <c r="D264" s="3"/>
      <c r="E264" s="8">
        <v>3</v>
      </c>
      <c r="F264" s="32"/>
    </row>
    <row r="265" spans="1:6" ht="27" customHeight="1" x14ac:dyDescent="0.25">
      <c r="A265" s="348" t="s">
        <v>397</v>
      </c>
      <c r="B265" s="349"/>
      <c r="C265" s="350"/>
      <c r="D265" s="3"/>
      <c r="E265" s="8">
        <v>3</v>
      </c>
      <c r="F265" s="34"/>
    </row>
    <row r="266" spans="1:6" ht="27" customHeight="1" x14ac:dyDescent="0.25">
      <c r="A266" s="184" t="s">
        <v>437</v>
      </c>
      <c r="B266" s="185"/>
      <c r="C266" s="185"/>
      <c r="D266" s="39" t="s">
        <v>3</v>
      </c>
      <c r="E266" s="8"/>
      <c r="F266" s="34"/>
    </row>
    <row r="267" spans="1:6" ht="27" customHeight="1" x14ac:dyDescent="0.25">
      <c r="A267" s="172" t="s">
        <v>452</v>
      </c>
      <c r="B267" s="173"/>
      <c r="C267" s="174"/>
      <c r="D267" s="3"/>
      <c r="E267" s="8">
        <v>3</v>
      </c>
      <c r="F267" s="34"/>
    </row>
    <row r="268" spans="1:6" ht="27" customHeight="1" x14ac:dyDescent="0.25">
      <c r="A268" s="172" t="s">
        <v>454</v>
      </c>
      <c r="B268" s="173"/>
      <c r="C268" s="174"/>
      <c r="D268" s="3"/>
      <c r="E268" s="8">
        <v>3</v>
      </c>
      <c r="F268" s="32"/>
    </row>
    <row r="269" spans="1:6" ht="27" customHeight="1" x14ac:dyDescent="0.25">
      <c r="A269" s="172" t="s">
        <v>453</v>
      </c>
      <c r="B269" s="173"/>
      <c r="C269" s="174"/>
      <c r="D269" s="3"/>
      <c r="E269" s="8">
        <v>3</v>
      </c>
      <c r="F269" s="34"/>
    </row>
    <row r="270" spans="1:6" ht="27" customHeight="1" x14ac:dyDescent="0.25">
      <c r="A270" s="164" t="s">
        <v>183</v>
      </c>
      <c r="B270" s="164"/>
      <c r="C270" s="164"/>
      <c r="D270" s="44">
        <f>SUM(D253:D269)</f>
        <v>0</v>
      </c>
      <c r="E270" s="9">
        <f>SUM(E253:E269)</f>
        <v>42</v>
      </c>
      <c r="F270" s="34"/>
    </row>
    <row r="271" spans="1:6" ht="69" customHeight="1" thickBot="1" x14ac:dyDescent="0.3">
      <c r="A271" s="51" t="s">
        <v>106</v>
      </c>
      <c r="B271" s="237" t="s">
        <v>131</v>
      </c>
      <c r="C271" s="237"/>
      <c r="D271" s="237"/>
      <c r="F271" s="34"/>
    </row>
    <row r="272" spans="1:6" ht="27" customHeight="1" x14ac:dyDescent="0.25">
      <c r="A272" s="169" t="s">
        <v>184</v>
      </c>
      <c r="B272" s="170"/>
      <c r="C272" s="46" t="s">
        <v>152</v>
      </c>
      <c r="D272" s="47" t="s">
        <v>153</v>
      </c>
      <c r="F272" s="34"/>
    </row>
    <row r="273" spans="1:6" ht="27" customHeight="1" thickBot="1" x14ac:dyDescent="0.3">
      <c r="A273" s="167"/>
      <c r="B273" s="168"/>
      <c r="C273" s="57">
        <f>D270</f>
        <v>0</v>
      </c>
      <c r="D273" s="58">
        <f>C273/42*100</f>
        <v>0</v>
      </c>
      <c r="F273" s="32"/>
    </row>
    <row r="274" spans="1:6" ht="27" customHeight="1" x14ac:dyDescent="0.25">
      <c r="A274" s="316"/>
      <c r="B274" s="317"/>
      <c r="C274" s="317"/>
      <c r="D274" s="318"/>
      <c r="F274" s="32"/>
    </row>
    <row r="275" spans="1:6" ht="39.75" customHeight="1" x14ac:dyDescent="0.25">
      <c r="A275" s="201" t="s">
        <v>163</v>
      </c>
      <c r="B275" s="202"/>
      <c r="C275" s="202"/>
      <c r="D275" s="203"/>
      <c r="F275" s="32"/>
    </row>
    <row r="276" spans="1:6" ht="27" customHeight="1" x14ac:dyDescent="0.25">
      <c r="A276" s="184" t="s">
        <v>459</v>
      </c>
      <c r="B276" s="185"/>
      <c r="C276" s="185"/>
      <c r="D276" s="38" t="s">
        <v>8</v>
      </c>
      <c r="F276" s="32"/>
    </row>
    <row r="277" spans="1:6" ht="27" customHeight="1" x14ac:dyDescent="0.25">
      <c r="A277" s="184" t="s">
        <v>149</v>
      </c>
      <c r="B277" s="185"/>
      <c r="C277" s="185"/>
      <c r="D277" s="39" t="s">
        <v>3</v>
      </c>
      <c r="F277" s="32"/>
    </row>
    <row r="278" spans="1:6" ht="27" customHeight="1" x14ac:dyDescent="0.25">
      <c r="A278" s="172" t="s">
        <v>68</v>
      </c>
      <c r="B278" s="173"/>
      <c r="C278" s="174"/>
      <c r="D278" s="3"/>
      <c r="E278" s="8">
        <v>3</v>
      </c>
      <c r="F278" s="34"/>
    </row>
    <row r="279" spans="1:6" ht="27" customHeight="1" x14ac:dyDescent="0.25">
      <c r="A279" s="172" t="s">
        <v>69</v>
      </c>
      <c r="B279" s="173"/>
      <c r="C279" s="174"/>
      <c r="D279" s="3"/>
      <c r="E279" s="8">
        <v>3</v>
      </c>
      <c r="F279" s="34"/>
    </row>
    <row r="280" spans="1:6" ht="27" customHeight="1" x14ac:dyDescent="0.25">
      <c r="A280" s="172" t="s">
        <v>70</v>
      </c>
      <c r="B280" s="173"/>
      <c r="C280" s="174"/>
      <c r="D280" s="3"/>
      <c r="E280" s="8">
        <v>3</v>
      </c>
      <c r="F280" s="34"/>
    </row>
    <row r="281" spans="1:6" ht="27" customHeight="1" x14ac:dyDescent="0.25">
      <c r="A281" s="172" t="s">
        <v>71</v>
      </c>
      <c r="B281" s="173"/>
      <c r="C281" s="174"/>
      <c r="D281" s="3"/>
      <c r="E281" s="8">
        <v>3</v>
      </c>
      <c r="F281" s="34"/>
    </row>
    <row r="282" spans="1:6" ht="27" customHeight="1" x14ac:dyDescent="0.25">
      <c r="A282" s="172" t="s">
        <v>72</v>
      </c>
      <c r="B282" s="173"/>
      <c r="C282" s="174"/>
      <c r="D282" s="3"/>
      <c r="E282" s="8">
        <v>3</v>
      </c>
      <c r="F282" s="34"/>
    </row>
    <row r="283" spans="1:6" ht="27" customHeight="1" x14ac:dyDescent="0.25">
      <c r="A283" s="172" t="s">
        <v>73</v>
      </c>
      <c r="B283" s="173"/>
      <c r="C283" s="174"/>
      <c r="D283" s="3"/>
      <c r="E283" s="8">
        <v>3</v>
      </c>
      <c r="F283" s="34"/>
    </row>
    <row r="284" spans="1:6" ht="27" customHeight="1" x14ac:dyDescent="0.25">
      <c r="A284" s="172" t="s">
        <v>74</v>
      </c>
      <c r="B284" s="173"/>
      <c r="C284" s="174"/>
      <c r="D284" s="3"/>
      <c r="E284" s="8">
        <v>3</v>
      </c>
      <c r="F284" s="34"/>
    </row>
    <row r="285" spans="1:6" ht="27" customHeight="1" x14ac:dyDescent="0.25">
      <c r="A285" s="172" t="s">
        <v>75</v>
      </c>
      <c r="B285" s="173"/>
      <c r="C285" s="174"/>
      <c r="D285" s="3"/>
      <c r="E285" s="8">
        <v>3</v>
      </c>
      <c r="F285" s="34"/>
    </row>
    <row r="286" spans="1:6" ht="27" customHeight="1" x14ac:dyDescent="0.25">
      <c r="A286" s="172" t="s">
        <v>76</v>
      </c>
      <c r="B286" s="173"/>
      <c r="C286" s="174"/>
      <c r="D286" s="3"/>
      <c r="E286" s="8">
        <v>3</v>
      </c>
      <c r="F286" s="34"/>
    </row>
    <row r="287" spans="1:6" ht="27" customHeight="1" x14ac:dyDescent="0.25">
      <c r="A287" s="175" t="s">
        <v>150</v>
      </c>
      <c r="B287" s="176"/>
      <c r="C287" s="177"/>
      <c r="D287" s="39" t="s">
        <v>3</v>
      </c>
      <c r="F287" s="34"/>
    </row>
    <row r="288" spans="1:6" ht="27" customHeight="1" x14ac:dyDescent="0.25">
      <c r="A288" s="172" t="s">
        <v>488</v>
      </c>
      <c r="B288" s="173"/>
      <c r="C288" s="174"/>
      <c r="D288" s="3"/>
      <c r="E288" s="8">
        <v>3</v>
      </c>
      <c r="F288" s="34"/>
    </row>
    <row r="289" spans="1:6" ht="27" customHeight="1" x14ac:dyDescent="0.25">
      <c r="A289" s="172" t="s">
        <v>77</v>
      </c>
      <c r="B289" s="173"/>
      <c r="C289" s="174"/>
      <c r="D289" s="3"/>
      <c r="E289" s="8">
        <v>3</v>
      </c>
      <c r="F289" s="34"/>
    </row>
    <row r="290" spans="1:6" ht="27" customHeight="1" x14ac:dyDescent="0.25">
      <c r="A290" s="172" t="s">
        <v>78</v>
      </c>
      <c r="B290" s="173"/>
      <c r="C290" s="174"/>
      <c r="D290" s="3"/>
      <c r="E290" s="8">
        <v>3</v>
      </c>
      <c r="F290" s="32"/>
    </row>
    <row r="291" spans="1:6" ht="27" customHeight="1" x14ac:dyDescent="0.25">
      <c r="A291" s="172" t="s">
        <v>79</v>
      </c>
      <c r="B291" s="173"/>
      <c r="C291" s="174"/>
      <c r="D291" s="3"/>
      <c r="E291" s="8">
        <v>3</v>
      </c>
      <c r="F291" s="34"/>
    </row>
    <row r="292" spans="1:6" ht="27" customHeight="1" x14ac:dyDescent="0.25">
      <c r="A292" s="172" t="s">
        <v>80</v>
      </c>
      <c r="B292" s="173"/>
      <c r="C292" s="174"/>
      <c r="D292" s="3"/>
      <c r="E292" s="8">
        <v>3</v>
      </c>
      <c r="F292" s="34"/>
    </row>
    <row r="293" spans="1:6" ht="27" customHeight="1" x14ac:dyDescent="0.25">
      <c r="A293" s="172" t="s">
        <v>81</v>
      </c>
      <c r="B293" s="173"/>
      <c r="C293" s="174"/>
      <c r="D293" s="3"/>
      <c r="E293" s="8">
        <v>3</v>
      </c>
      <c r="F293" s="34"/>
    </row>
    <row r="294" spans="1:6" ht="27" customHeight="1" x14ac:dyDescent="0.25">
      <c r="A294" s="172" t="s">
        <v>82</v>
      </c>
      <c r="B294" s="173"/>
      <c r="C294" s="174"/>
      <c r="D294" s="3"/>
      <c r="E294" s="8">
        <v>3</v>
      </c>
      <c r="F294" s="34"/>
    </row>
    <row r="295" spans="1:6" ht="27" customHeight="1" x14ac:dyDescent="0.25">
      <c r="A295" s="172" t="s">
        <v>83</v>
      </c>
      <c r="B295" s="173"/>
      <c r="C295" s="174"/>
      <c r="D295" s="3"/>
      <c r="E295" s="8">
        <v>3</v>
      </c>
      <c r="F295" s="34"/>
    </row>
    <row r="296" spans="1:6" ht="27" customHeight="1" x14ac:dyDescent="0.25">
      <c r="A296" s="172" t="s">
        <v>84</v>
      </c>
      <c r="B296" s="173"/>
      <c r="C296" s="174"/>
      <c r="D296" s="3"/>
      <c r="E296" s="8">
        <v>3</v>
      </c>
      <c r="F296" s="32"/>
    </row>
    <row r="297" spans="1:6" ht="27" customHeight="1" x14ac:dyDescent="0.25">
      <c r="A297" s="351" t="s">
        <v>378</v>
      </c>
      <c r="B297" s="352"/>
      <c r="C297" s="353"/>
      <c r="D297" s="39" t="s">
        <v>3</v>
      </c>
      <c r="E297" s="8"/>
      <c r="F297" s="34"/>
    </row>
    <row r="298" spans="1:6" ht="27" customHeight="1" x14ac:dyDescent="0.25">
      <c r="A298" s="348" t="s">
        <v>398</v>
      </c>
      <c r="B298" s="349"/>
      <c r="C298" s="350"/>
      <c r="D298" s="3"/>
      <c r="E298" s="8">
        <v>3</v>
      </c>
      <c r="F298" s="34"/>
    </row>
    <row r="299" spans="1:6" ht="27" customHeight="1" x14ac:dyDescent="0.25">
      <c r="A299" s="348" t="s">
        <v>399</v>
      </c>
      <c r="B299" s="349"/>
      <c r="C299" s="350"/>
      <c r="D299" s="3"/>
      <c r="E299" s="8">
        <v>3</v>
      </c>
      <c r="F299" s="32"/>
    </row>
    <row r="300" spans="1:6" ht="27" customHeight="1" x14ac:dyDescent="0.25">
      <c r="A300" s="348" t="s">
        <v>400</v>
      </c>
      <c r="B300" s="349"/>
      <c r="C300" s="350"/>
      <c r="D300" s="3"/>
      <c r="E300" s="8">
        <v>3</v>
      </c>
      <c r="F300" s="34"/>
    </row>
    <row r="301" spans="1:6" ht="27" customHeight="1" x14ac:dyDescent="0.25">
      <c r="A301" s="184" t="s">
        <v>437</v>
      </c>
      <c r="B301" s="185"/>
      <c r="C301" s="185"/>
      <c r="D301" s="39" t="s">
        <v>3</v>
      </c>
      <c r="E301" s="8"/>
      <c r="F301" s="34"/>
    </row>
    <row r="302" spans="1:6" ht="27" customHeight="1" x14ac:dyDescent="0.25">
      <c r="A302" s="172" t="s">
        <v>456</v>
      </c>
      <c r="B302" s="173"/>
      <c r="C302" s="174"/>
      <c r="D302" s="3"/>
      <c r="E302" s="8">
        <v>3</v>
      </c>
      <c r="F302" s="32"/>
    </row>
    <row r="303" spans="1:6" ht="27" customHeight="1" x14ac:dyDescent="0.25">
      <c r="A303" s="172" t="s">
        <v>420</v>
      </c>
      <c r="B303" s="173"/>
      <c r="C303" s="174"/>
      <c r="D303" s="3"/>
      <c r="E303" s="8">
        <v>3</v>
      </c>
      <c r="F303" s="32"/>
    </row>
    <row r="304" spans="1:6" ht="27" customHeight="1" x14ac:dyDescent="0.25">
      <c r="A304" s="172" t="s">
        <v>457</v>
      </c>
      <c r="B304" s="173"/>
      <c r="C304" s="174"/>
      <c r="D304" s="3"/>
      <c r="E304" s="8">
        <v>3</v>
      </c>
      <c r="F304" s="28"/>
    </row>
    <row r="305" spans="1:6" ht="27" customHeight="1" x14ac:dyDescent="0.25">
      <c r="A305" s="172" t="s">
        <v>458</v>
      </c>
      <c r="B305" s="173"/>
      <c r="C305" s="174"/>
      <c r="D305" s="3"/>
      <c r="E305" s="8">
        <v>3</v>
      </c>
      <c r="F305" s="32"/>
    </row>
    <row r="306" spans="1:6" ht="27" customHeight="1" x14ac:dyDescent="0.25">
      <c r="A306" s="164" t="s">
        <v>186</v>
      </c>
      <c r="B306" s="164"/>
      <c r="C306" s="164"/>
      <c r="D306" s="44">
        <f>SUM(D278:D305)</f>
        <v>0</v>
      </c>
      <c r="E306" s="9">
        <f>SUM(E278:E305)</f>
        <v>75</v>
      </c>
      <c r="F306" s="32"/>
    </row>
    <row r="307" spans="1:6" ht="27" customHeight="1" thickBot="1" x14ac:dyDescent="0.3">
      <c r="A307" s="45" t="s">
        <v>106</v>
      </c>
      <c r="B307" s="237" t="s">
        <v>131</v>
      </c>
      <c r="C307" s="237"/>
      <c r="D307" s="237"/>
      <c r="F307" s="32"/>
    </row>
    <row r="308" spans="1:6" ht="27" customHeight="1" x14ac:dyDescent="0.25">
      <c r="A308" s="169" t="s">
        <v>187</v>
      </c>
      <c r="B308" s="170"/>
      <c r="C308" s="46" t="s">
        <v>152</v>
      </c>
      <c r="D308" s="47" t="s">
        <v>153</v>
      </c>
      <c r="F308" s="34"/>
    </row>
    <row r="309" spans="1:6" ht="27" customHeight="1" thickBot="1" x14ac:dyDescent="0.3">
      <c r="A309" s="167"/>
      <c r="B309" s="168"/>
      <c r="C309" s="48">
        <f>D306</f>
        <v>0</v>
      </c>
      <c r="D309" s="49">
        <f>C309/75*100</f>
        <v>0</v>
      </c>
      <c r="F309" s="34"/>
    </row>
    <row r="310" spans="1:6" ht="27" customHeight="1" x14ac:dyDescent="0.25">
      <c r="A310" s="194"/>
      <c r="B310" s="195"/>
      <c r="C310" s="195"/>
      <c r="D310" s="196"/>
      <c r="F310" s="34"/>
    </row>
    <row r="311" spans="1:6" ht="39.75" customHeight="1" x14ac:dyDescent="0.25">
      <c r="A311" s="201" t="s">
        <v>180</v>
      </c>
      <c r="B311" s="202"/>
      <c r="C311" s="202"/>
      <c r="D311" s="203"/>
      <c r="F311" s="34"/>
    </row>
    <row r="312" spans="1:6" ht="27" customHeight="1" x14ac:dyDescent="0.25">
      <c r="A312" s="184" t="s">
        <v>470</v>
      </c>
      <c r="B312" s="185"/>
      <c r="C312" s="185"/>
      <c r="D312" s="38" t="s">
        <v>8</v>
      </c>
      <c r="F312" s="34"/>
    </row>
    <row r="313" spans="1:6" ht="27" customHeight="1" x14ac:dyDescent="0.25">
      <c r="A313" s="184" t="s">
        <v>164</v>
      </c>
      <c r="B313" s="185"/>
      <c r="C313" s="185"/>
      <c r="D313" s="39" t="s">
        <v>3</v>
      </c>
      <c r="F313" s="34"/>
    </row>
    <row r="314" spans="1:6" ht="27" customHeight="1" x14ac:dyDescent="0.25">
      <c r="A314" s="172" t="s">
        <v>85</v>
      </c>
      <c r="B314" s="173"/>
      <c r="C314" s="174"/>
      <c r="D314" s="3"/>
      <c r="E314" s="8">
        <v>3</v>
      </c>
      <c r="F314" s="34"/>
    </row>
    <row r="315" spans="1:6" ht="27" customHeight="1" x14ac:dyDescent="0.25">
      <c r="A315" s="172" t="s">
        <v>86</v>
      </c>
      <c r="B315" s="173"/>
      <c r="C315" s="174"/>
      <c r="D315" s="3"/>
      <c r="E315" s="8">
        <v>3</v>
      </c>
      <c r="F315" s="32"/>
    </row>
    <row r="316" spans="1:6" ht="27" customHeight="1" x14ac:dyDescent="0.25">
      <c r="A316" s="172" t="s">
        <v>87</v>
      </c>
      <c r="B316" s="173"/>
      <c r="C316" s="174"/>
      <c r="D316" s="3"/>
      <c r="E316" s="8">
        <v>3</v>
      </c>
      <c r="F316" s="34"/>
    </row>
    <row r="317" spans="1:6" ht="27" customHeight="1" x14ac:dyDescent="0.25">
      <c r="A317" s="172" t="s">
        <v>88</v>
      </c>
      <c r="B317" s="173"/>
      <c r="C317" s="174"/>
      <c r="D317" s="3"/>
      <c r="E317" s="8">
        <v>3</v>
      </c>
      <c r="F317" s="34"/>
    </row>
    <row r="318" spans="1:6" ht="27" customHeight="1" x14ac:dyDescent="0.25">
      <c r="A318" s="172" t="s">
        <v>89</v>
      </c>
      <c r="B318" s="173"/>
      <c r="C318" s="174"/>
      <c r="D318" s="3"/>
      <c r="E318" s="8">
        <v>3</v>
      </c>
      <c r="F318" s="34"/>
    </row>
    <row r="319" spans="1:6" ht="27" customHeight="1" x14ac:dyDescent="0.25">
      <c r="A319" s="172" t="s">
        <v>90</v>
      </c>
      <c r="B319" s="173"/>
      <c r="C319" s="174"/>
      <c r="D319" s="3"/>
      <c r="E319" s="8">
        <v>3</v>
      </c>
      <c r="F319" s="34"/>
    </row>
    <row r="320" spans="1:6" ht="27" customHeight="1" x14ac:dyDescent="0.25">
      <c r="A320" s="172" t="s">
        <v>91</v>
      </c>
      <c r="B320" s="173"/>
      <c r="C320" s="174"/>
      <c r="D320" s="3"/>
      <c r="E320" s="8">
        <v>3</v>
      </c>
      <c r="F320" s="34"/>
    </row>
    <row r="321" spans="1:6" ht="27" customHeight="1" x14ac:dyDescent="0.25">
      <c r="A321" s="172" t="s">
        <v>92</v>
      </c>
      <c r="B321" s="173"/>
      <c r="C321" s="174"/>
      <c r="D321" s="3"/>
      <c r="E321" s="8">
        <v>3</v>
      </c>
      <c r="F321" s="34"/>
    </row>
    <row r="322" spans="1:6" ht="27" customHeight="1" x14ac:dyDescent="0.25">
      <c r="A322" s="172" t="s">
        <v>93</v>
      </c>
      <c r="B322" s="173"/>
      <c r="C322" s="174"/>
      <c r="D322" s="3"/>
      <c r="E322" s="8">
        <v>3</v>
      </c>
      <c r="F322" s="34"/>
    </row>
    <row r="323" spans="1:6" ht="27" customHeight="1" x14ac:dyDescent="0.25">
      <c r="A323" s="172" t="s">
        <v>100</v>
      </c>
      <c r="B323" s="173"/>
      <c r="C323" s="174"/>
      <c r="D323" s="3"/>
      <c r="E323" s="8">
        <v>3</v>
      </c>
      <c r="F323" s="34"/>
    </row>
    <row r="324" spans="1:6" ht="27" customHeight="1" x14ac:dyDescent="0.25">
      <c r="A324" s="172" t="s">
        <v>101</v>
      </c>
      <c r="B324" s="173"/>
      <c r="C324" s="174"/>
      <c r="D324" s="3"/>
      <c r="E324" s="8">
        <v>3</v>
      </c>
      <c r="F324" s="34"/>
    </row>
    <row r="325" spans="1:6" ht="27" customHeight="1" x14ac:dyDescent="0.25">
      <c r="A325" s="172" t="s">
        <v>102</v>
      </c>
      <c r="B325" s="173"/>
      <c r="C325" s="174"/>
      <c r="D325" s="3"/>
      <c r="E325" s="8">
        <v>3</v>
      </c>
      <c r="F325" s="34"/>
    </row>
    <row r="326" spans="1:6" ht="27" customHeight="1" x14ac:dyDescent="0.25">
      <c r="A326" s="172" t="s">
        <v>103</v>
      </c>
      <c r="B326" s="173"/>
      <c r="C326" s="174"/>
      <c r="D326" s="3"/>
      <c r="E326" s="8">
        <v>3</v>
      </c>
      <c r="F326" s="34"/>
    </row>
    <row r="327" spans="1:6" ht="27" customHeight="1" x14ac:dyDescent="0.25">
      <c r="A327" s="175" t="s">
        <v>150</v>
      </c>
      <c r="B327" s="176"/>
      <c r="C327" s="177"/>
      <c r="D327" s="39" t="s">
        <v>3</v>
      </c>
      <c r="F327" s="32"/>
    </row>
    <row r="328" spans="1:6" ht="27" customHeight="1" x14ac:dyDescent="0.25">
      <c r="A328" s="172" t="s">
        <v>94</v>
      </c>
      <c r="B328" s="173"/>
      <c r="C328" s="174"/>
      <c r="D328" s="3"/>
      <c r="E328" s="8">
        <v>3</v>
      </c>
      <c r="F328" s="34"/>
    </row>
    <row r="329" spans="1:6" ht="27" customHeight="1" x14ac:dyDescent="0.25">
      <c r="A329" s="172" t="s">
        <v>95</v>
      </c>
      <c r="B329" s="173"/>
      <c r="C329" s="174"/>
      <c r="D329" s="3"/>
      <c r="E329" s="8">
        <v>3</v>
      </c>
      <c r="F329" s="34"/>
    </row>
    <row r="330" spans="1:6" ht="27" customHeight="1" x14ac:dyDescent="0.25">
      <c r="A330" s="172" t="s">
        <v>96</v>
      </c>
      <c r="B330" s="173"/>
      <c r="C330" s="174"/>
      <c r="D330" s="3"/>
      <c r="E330" s="8">
        <v>3</v>
      </c>
      <c r="F330" s="34"/>
    </row>
    <row r="331" spans="1:6" ht="27" customHeight="1" x14ac:dyDescent="0.25">
      <c r="A331" s="172" t="s">
        <v>97</v>
      </c>
      <c r="B331" s="173"/>
      <c r="C331" s="174"/>
      <c r="D331" s="3"/>
      <c r="E331" s="8">
        <v>3</v>
      </c>
      <c r="F331" s="34"/>
    </row>
    <row r="332" spans="1:6" ht="27" customHeight="1" x14ac:dyDescent="0.25">
      <c r="A332" s="172" t="s">
        <v>98</v>
      </c>
      <c r="B332" s="173"/>
      <c r="C332" s="174"/>
      <c r="D332" s="3"/>
      <c r="E332" s="8">
        <v>3</v>
      </c>
      <c r="F332" s="34"/>
    </row>
    <row r="333" spans="1:6" ht="27" customHeight="1" x14ac:dyDescent="0.25">
      <c r="A333" s="172" t="s">
        <v>99</v>
      </c>
      <c r="B333" s="173"/>
      <c r="C333" s="174"/>
      <c r="D333" s="3"/>
      <c r="E333" s="8">
        <v>3</v>
      </c>
      <c r="F333" s="34"/>
    </row>
    <row r="334" spans="1:6" ht="27" customHeight="1" x14ac:dyDescent="0.25">
      <c r="A334" s="351" t="s">
        <v>378</v>
      </c>
      <c r="B334" s="352"/>
      <c r="C334" s="353"/>
      <c r="D334" s="39" t="s">
        <v>3</v>
      </c>
      <c r="E334" s="8"/>
      <c r="F334" s="34"/>
    </row>
    <row r="335" spans="1:6" ht="27" customHeight="1" x14ac:dyDescent="0.25">
      <c r="A335" s="348" t="s">
        <v>401</v>
      </c>
      <c r="B335" s="349"/>
      <c r="C335" s="350"/>
      <c r="D335" s="3"/>
      <c r="E335" s="8">
        <v>3</v>
      </c>
      <c r="F335" s="32"/>
    </row>
    <row r="336" spans="1:6" ht="27" customHeight="1" x14ac:dyDescent="0.25">
      <c r="A336" s="348" t="s">
        <v>402</v>
      </c>
      <c r="B336" s="349"/>
      <c r="C336" s="350"/>
      <c r="D336" s="3"/>
      <c r="E336" s="8">
        <v>3</v>
      </c>
      <c r="F336" s="32"/>
    </row>
    <row r="337" spans="1:7" ht="27" customHeight="1" x14ac:dyDescent="0.25">
      <c r="A337" s="184" t="s">
        <v>437</v>
      </c>
      <c r="B337" s="185"/>
      <c r="C337" s="185"/>
      <c r="D337" s="39" t="s">
        <v>3</v>
      </c>
      <c r="E337" s="8"/>
      <c r="F337" s="32"/>
    </row>
    <row r="338" spans="1:7" ht="27" customHeight="1" x14ac:dyDescent="0.25">
      <c r="A338" s="172" t="s">
        <v>460</v>
      </c>
      <c r="B338" s="173"/>
      <c r="C338" s="174"/>
      <c r="D338" s="3"/>
      <c r="E338" s="8">
        <v>3</v>
      </c>
      <c r="F338" s="32"/>
    </row>
    <row r="339" spans="1:7" ht="27" customHeight="1" x14ac:dyDescent="0.25">
      <c r="A339" s="172" t="s">
        <v>461</v>
      </c>
      <c r="B339" s="173"/>
      <c r="C339" s="174"/>
      <c r="D339" s="3"/>
      <c r="E339" s="8">
        <v>3</v>
      </c>
      <c r="F339" s="32"/>
    </row>
    <row r="340" spans="1:7" ht="27" customHeight="1" x14ac:dyDescent="0.25">
      <c r="A340" s="164" t="s">
        <v>188</v>
      </c>
      <c r="B340" s="164"/>
      <c r="C340" s="164"/>
      <c r="D340" s="44">
        <f>SUM(D314:D339)</f>
        <v>0</v>
      </c>
      <c r="E340" s="9">
        <f>SUM(E314:E339)</f>
        <v>69</v>
      </c>
      <c r="F340" s="34"/>
    </row>
    <row r="341" spans="1:7" ht="70.5" customHeight="1" thickBot="1" x14ac:dyDescent="0.3">
      <c r="A341" s="45" t="s">
        <v>106</v>
      </c>
      <c r="B341" s="237" t="s">
        <v>131</v>
      </c>
      <c r="C341" s="237"/>
      <c r="D341" s="237"/>
      <c r="F341" s="34"/>
    </row>
    <row r="342" spans="1:7" ht="27" customHeight="1" x14ac:dyDescent="0.25">
      <c r="A342" s="169" t="s">
        <v>189</v>
      </c>
      <c r="B342" s="170"/>
      <c r="C342" s="46" t="s">
        <v>152</v>
      </c>
      <c r="D342" s="47" t="s">
        <v>153</v>
      </c>
      <c r="F342" s="34"/>
    </row>
    <row r="343" spans="1:7" ht="27" customHeight="1" thickBot="1" x14ac:dyDescent="0.3">
      <c r="A343" s="167"/>
      <c r="B343" s="168"/>
      <c r="C343" s="57">
        <f>D340</f>
        <v>0</v>
      </c>
      <c r="D343" s="49">
        <f>C343/69*100</f>
        <v>0</v>
      </c>
      <c r="F343" s="34"/>
    </row>
    <row r="344" spans="1:7" ht="27" customHeight="1" thickBot="1" x14ac:dyDescent="0.3">
      <c r="A344" s="181"/>
      <c r="B344" s="182"/>
      <c r="C344" s="182"/>
      <c r="D344" s="183"/>
      <c r="F344" s="34"/>
    </row>
    <row r="345" spans="1:7" ht="27" customHeight="1" x14ac:dyDescent="0.25">
      <c r="A345" s="169" t="s">
        <v>190</v>
      </c>
      <c r="B345" s="170"/>
      <c r="C345" s="46" t="s">
        <v>176</v>
      </c>
      <c r="D345" s="52" t="s">
        <v>177</v>
      </c>
      <c r="F345" s="32"/>
    </row>
    <row r="346" spans="1:7" ht="27" customHeight="1" thickBot="1" x14ac:dyDescent="0.3">
      <c r="A346" s="167"/>
      <c r="B346" s="168"/>
      <c r="C346" s="59">
        <f>C248+C273+C309+C343</f>
        <v>0</v>
      </c>
      <c r="D346" s="54">
        <f>C346/222*100</f>
        <v>0</v>
      </c>
      <c r="E346" s="9">
        <f>E245+E270+E306+E340</f>
        <v>222</v>
      </c>
      <c r="F346" s="32"/>
    </row>
    <row r="347" spans="1:7" ht="27" customHeight="1" thickBot="1" x14ac:dyDescent="0.3">
      <c r="A347" s="181"/>
      <c r="B347" s="182"/>
      <c r="C347" s="182"/>
      <c r="D347" s="183"/>
      <c r="F347" s="28"/>
    </row>
    <row r="348" spans="1:7" ht="27" customHeight="1" x14ac:dyDescent="0.25">
      <c r="A348" s="178" t="s">
        <v>464</v>
      </c>
      <c r="B348" s="178"/>
      <c r="C348" s="178"/>
      <c r="D348" s="178"/>
      <c r="F348" s="34"/>
    </row>
    <row r="349" spans="1:7" ht="37.5" customHeight="1" x14ac:dyDescent="0.25">
      <c r="A349" s="380" t="s">
        <v>463</v>
      </c>
      <c r="B349" s="173"/>
      <c r="C349" s="173"/>
      <c r="D349" s="358"/>
      <c r="F349" s="34"/>
    </row>
    <row r="350" spans="1:7" ht="27" customHeight="1" x14ac:dyDescent="0.25">
      <c r="A350" s="175" t="s">
        <v>465</v>
      </c>
      <c r="B350" s="176"/>
      <c r="C350" s="177"/>
      <c r="D350" s="38" t="s">
        <v>8</v>
      </c>
      <c r="F350" s="60"/>
      <c r="G350" s="10"/>
    </row>
    <row r="351" spans="1:7" ht="27" customHeight="1" x14ac:dyDescent="0.25">
      <c r="A351" s="175" t="s">
        <v>164</v>
      </c>
      <c r="B351" s="176"/>
      <c r="C351" s="177"/>
      <c r="D351" s="39" t="s">
        <v>3</v>
      </c>
      <c r="F351" s="60"/>
      <c r="G351" s="10"/>
    </row>
    <row r="352" spans="1:7" ht="27" customHeight="1" x14ac:dyDescent="0.25">
      <c r="A352" s="161" t="s">
        <v>489</v>
      </c>
      <c r="B352" s="162"/>
      <c r="C352" s="163"/>
      <c r="D352" s="3"/>
      <c r="E352" s="8">
        <v>3</v>
      </c>
      <c r="F352" s="60"/>
      <c r="G352" s="10"/>
    </row>
    <row r="353" spans="1:7" ht="27" customHeight="1" x14ac:dyDescent="0.25">
      <c r="A353" s="161" t="s">
        <v>490</v>
      </c>
      <c r="B353" s="162"/>
      <c r="C353" s="163"/>
      <c r="D353" s="3"/>
      <c r="E353" s="8">
        <v>3</v>
      </c>
      <c r="F353" s="60"/>
      <c r="G353" s="10"/>
    </row>
    <row r="354" spans="1:7" ht="27" customHeight="1" x14ac:dyDescent="0.25">
      <c r="A354" s="161" t="s">
        <v>491</v>
      </c>
      <c r="B354" s="162"/>
      <c r="C354" s="163"/>
      <c r="D354" s="3"/>
      <c r="E354" s="8">
        <v>3</v>
      </c>
      <c r="F354" s="60"/>
      <c r="G354" s="10"/>
    </row>
    <row r="355" spans="1:7" ht="27" customHeight="1" x14ac:dyDescent="0.25">
      <c r="A355" s="175" t="s">
        <v>150</v>
      </c>
      <c r="B355" s="176"/>
      <c r="C355" s="177"/>
      <c r="D355" s="39" t="s">
        <v>3</v>
      </c>
      <c r="F355" s="60"/>
      <c r="G355" s="10"/>
    </row>
    <row r="356" spans="1:7" ht="27" customHeight="1" x14ac:dyDescent="0.25">
      <c r="A356" s="161" t="s">
        <v>492</v>
      </c>
      <c r="B356" s="162"/>
      <c r="C356" s="163"/>
      <c r="D356" s="3"/>
      <c r="E356" s="8">
        <v>3</v>
      </c>
      <c r="F356" s="60"/>
      <c r="G356" s="10"/>
    </row>
    <row r="357" spans="1:7" ht="27" customHeight="1" x14ac:dyDescent="0.25">
      <c r="A357" s="161" t="s">
        <v>493</v>
      </c>
      <c r="B357" s="162"/>
      <c r="C357" s="163"/>
      <c r="D357" s="3"/>
      <c r="E357" s="8">
        <v>3</v>
      </c>
      <c r="F357" s="60"/>
      <c r="G357" s="10"/>
    </row>
    <row r="358" spans="1:7" ht="27" customHeight="1" x14ac:dyDescent="0.25">
      <c r="A358" s="161" t="s">
        <v>494</v>
      </c>
      <c r="B358" s="162"/>
      <c r="C358" s="163"/>
      <c r="D358" s="3"/>
      <c r="E358" s="8">
        <v>3</v>
      </c>
      <c r="F358" s="60"/>
      <c r="G358" s="10"/>
    </row>
    <row r="359" spans="1:7" ht="27" customHeight="1" x14ac:dyDescent="0.25">
      <c r="A359" s="161" t="s">
        <v>495</v>
      </c>
      <c r="B359" s="162"/>
      <c r="C359" s="163"/>
      <c r="D359" s="3"/>
      <c r="E359" s="8">
        <v>3</v>
      </c>
      <c r="F359" s="60"/>
      <c r="G359" s="10"/>
    </row>
    <row r="360" spans="1:7" ht="27" customHeight="1" x14ac:dyDescent="0.25">
      <c r="A360" s="351" t="s">
        <v>378</v>
      </c>
      <c r="B360" s="352"/>
      <c r="C360" s="353"/>
      <c r="D360" s="39" t="s">
        <v>3</v>
      </c>
      <c r="E360" s="8"/>
    </row>
    <row r="361" spans="1:7" ht="27" customHeight="1" x14ac:dyDescent="0.25">
      <c r="A361" s="161" t="s">
        <v>496</v>
      </c>
      <c r="B361" s="162"/>
      <c r="C361" s="163"/>
      <c r="D361" s="3"/>
      <c r="E361" s="8">
        <v>3</v>
      </c>
    </row>
    <row r="362" spans="1:7" ht="27" customHeight="1" x14ac:dyDescent="0.25">
      <c r="A362" s="161" t="s">
        <v>497</v>
      </c>
      <c r="B362" s="162"/>
      <c r="C362" s="163"/>
      <c r="D362" s="3"/>
      <c r="E362" s="8">
        <v>3</v>
      </c>
    </row>
    <row r="363" spans="1:7" ht="27" customHeight="1" x14ac:dyDescent="0.25">
      <c r="A363" s="161" t="s">
        <v>498</v>
      </c>
      <c r="B363" s="162"/>
      <c r="C363" s="163"/>
      <c r="D363" s="3"/>
      <c r="E363" s="8">
        <v>3</v>
      </c>
    </row>
    <row r="364" spans="1:7" ht="27" customHeight="1" x14ac:dyDescent="0.25">
      <c r="A364" s="161" t="s">
        <v>499</v>
      </c>
      <c r="B364" s="162"/>
      <c r="C364" s="163"/>
      <c r="D364" s="3"/>
      <c r="E364" s="8">
        <v>3</v>
      </c>
    </row>
    <row r="365" spans="1:7" ht="27" customHeight="1" x14ac:dyDescent="0.25">
      <c r="A365" s="161" t="s">
        <v>500</v>
      </c>
      <c r="B365" s="162"/>
      <c r="C365" s="163"/>
      <c r="D365" s="3"/>
      <c r="E365" s="8">
        <v>3</v>
      </c>
    </row>
    <row r="366" spans="1:7" ht="27" customHeight="1" x14ac:dyDescent="0.25">
      <c r="A366" s="184" t="s">
        <v>437</v>
      </c>
      <c r="B366" s="185"/>
      <c r="C366" s="185"/>
      <c r="D366" s="39" t="s">
        <v>3</v>
      </c>
      <c r="E366" s="8"/>
    </row>
    <row r="367" spans="1:7" ht="27" customHeight="1" x14ac:dyDescent="0.25">
      <c r="A367" s="161" t="s">
        <v>501</v>
      </c>
      <c r="B367" s="162"/>
      <c r="C367" s="163"/>
      <c r="D367" s="3"/>
      <c r="E367" s="8">
        <v>3</v>
      </c>
    </row>
    <row r="368" spans="1:7" ht="27" customHeight="1" x14ac:dyDescent="0.25">
      <c r="A368" s="161" t="s">
        <v>502</v>
      </c>
      <c r="B368" s="162"/>
      <c r="C368" s="163"/>
      <c r="D368" s="3"/>
      <c r="E368" s="8">
        <v>3</v>
      </c>
    </row>
    <row r="369" spans="1:5" ht="27" customHeight="1" x14ac:dyDescent="0.25">
      <c r="A369" s="161" t="s">
        <v>503</v>
      </c>
      <c r="B369" s="162"/>
      <c r="C369" s="163"/>
      <c r="D369" s="3"/>
      <c r="E369" s="8">
        <v>3</v>
      </c>
    </row>
    <row r="370" spans="1:5" ht="27" customHeight="1" x14ac:dyDescent="0.25">
      <c r="A370" s="161" t="s">
        <v>504</v>
      </c>
      <c r="B370" s="162"/>
      <c r="C370" s="163"/>
      <c r="D370" s="3"/>
      <c r="E370" s="8">
        <v>3</v>
      </c>
    </row>
    <row r="371" spans="1:5" ht="27" customHeight="1" x14ac:dyDescent="0.25">
      <c r="A371" s="161" t="s">
        <v>505</v>
      </c>
      <c r="B371" s="162"/>
      <c r="C371" s="163"/>
      <c r="D371" s="3"/>
      <c r="E371" s="8">
        <v>3</v>
      </c>
    </row>
    <row r="372" spans="1:5" ht="27" customHeight="1" x14ac:dyDescent="0.25">
      <c r="A372" s="164" t="s">
        <v>191</v>
      </c>
      <c r="B372" s="164"/>
      <c r="C372" s="164"/>
      <c r="D372" s="44">
        <f>SUM(D352:D371)</f>
        <v>0</v>
      </c>
      <c r="E372" s="8">
        <f>SUM(E352:E371)</f>
        <v>51</v>
      </c>
    </row>
    <row r="373" spans="1:5" ht="27" customHeight="1" thickBot="1" x14ac:dyDescent="0.3">
      <c r="A373" s="61" t="s">
        <v>106</v>
      </c>
      <c r="B373" s="237" t="s">
        <v>131</v>
      </c>
      <c r="C373" s="237"/>
      <c r="D373" s="237"/>
      <c r="E373" s="8"/>
    </row>
    <row r="374" spans="1:5" ht="27" customHeight="1" x14ac:dyDescent="0.25">
      <c r="A374" s="165" t="s">
        <v>471</v>
      </c>
      <c r="B374" s="166"/>
      <c r="C374" s="62" t="s">
        <v>152</v>
      </c>
      <c r="D374" s="63" t="s">
        <v>153</v>
      </c>
      <c r="E374" s="8"/>
    </row>
    <row r="375" spans="1:5" ht="27" customHeight="1" thickBot="1" x14ac:dyDescent="0.3">
      <c r="A375" s="167"/>
      <c r="B375" s="168"/>
      <c r="C375" s="57">
        <f>D372</f>
        <v>0</v>
      </c>
      <c r="D375" s="49">
        <f>C375/51*100</f>
        <v>0</v>
      </c>
      <c r="E375" s="8"/>
    </row>
    <row r="376" spans="1:5" ht="27" customHeight="1" thickBot="1" x14ac:dyDescent="0.3">
      <c r="A376" s="181"/>
      <c r="B376" s="182"/>
      <c r="C376" s="182"/>
      <c r="D376" s="183"/>
      <c r="E376" s="8"/>
    </row>
    <row r="377" spans="1:5" ht="27" customHeight="1" x14ac:dyDescent="0.25">
      <c r="A377" s="169" t="s">
        <v>466</v>
      </c>
      <c r="B377" s="170"/>
      <c r="C377" s="46" t="s">
        <v>176</v>
      </c>
      <c r="D377" s="52" t="s">
        <v>177</v>
      </c>
      <c r="E377" s="8"/>
    </row>
    <row r="378" spans="1:5" ht="27" customHeight="1" thickBot="1" x14ac:dyDescent="0.3">
      <c r="A378" s="167"/>
      <c r="B378" s="168"/>
      <c r="C378" s="64">
        <f>C375</f>
        <v>0</v>
      </c>
      <c r="D378" s="54">
        <f>C378/51*100</f>
        <v>0</v>
      </c>
      <c r="E378" s="8">
        <f>E372</f>
        <v>51</v>
      </c>
    </row>
    <row r="379" spans="1:5" ht="27" customHeight="1" thickBot="1" x14ac:dyDescent="0.3">
      <c r="A379" s="171"/>
      <c r="B379" s="171"/>
      <c r="C379" s="171"/>
      <c r="D379" s="171"/>
      <c r="E379" s="8"/>
    </row>
    <row r="380" spans="1:5" ht="27" customHeight="1" thickBot="1" x14ac:dyDescent="0.3">
      <c r="A380" s="169" t="s">
        <v>192</v>
      </c>
      <c r="B380" s="170"/>
      <c r="C380" s="65" t="s">
        <v>140</v>
      </c>
      <c r="D380" s="66" t="s">
        <v>141</v>
      </c>
      <c r="E380" s="9">
        <f>E378+E346+E224</f>
        <v>510</v>
      </c>
    </row>
    <row r="381" spans="1:5" ht="35.25" customHeight="1" x14ac:dyDescent="0.25">
      <c r="A381" s="204" t="s">
        <v>511</v>
      </c>
      <c r="B381" s="205"/>
      <c r="C381" s="326">
        <f>C224+C346+C378</f>
        <v>0</v>
      </c>
      <c r="D381" s="328">
        <f>C381/510*100</f>
        <v>0</v>
      </c>
    </row>
    <row r="382" spans="1:5" ht="36.75" customHeight="1" thickBot="1" x14ac:dyDescent="0.3">
      <c r="A382" s="313" t="s">
        <v>193</v>
      </c>
      <c r="B382" s="314"/>
      <c r="C382" s="327"/>
      <c r="D382" s="329"/>
    </row>
    <row r="383" spans="1:5" ht="27" customHeight="1" thickBot="1" x14ac:dyDescent="0.3">
      <c r="A383" s="330"/>
      <c r="B383" s="331"/>
      <c r="C383" s="182"/>
      <c r="D383" s="183"/>
    </row>
    <row r="384" spans="1:5" ht="27" customHeight="1" thickBot="1" x14ac:dyDescent="0.3">
      <c r="A384" s="338" t="s">
        <v>194</v>
      </c>
      <c r="B384" s="338"/>
      <c r="C384" s="338"/>
      <c r="D384" s="338"/>
    </row>
    <row r="385" spans="1:6" ht="27" customHeight="1" thickBot="1" x14ac:dyDescent="0.3">
      <c r="A385" s="200" t="s">
        <v>110</v>
      </c>
      <c r="B385" s="200"/>
      <c r="C385" s="200"/>
      <c r="D385" s="200"/>
    </row>
    <row r="386" spans="1:6" ht="27" customHeight="1" x14ac:dyDescent="0.25">
      <c r="A386" s="339" t="s">
        <v>195</v>
      </c>
      <c r="B386" s="332"/>
      <c r="C386" s="332" t="s">
        <v>196</v>
      </c>
      <c r="D386" s="333"/>
    </row>
    <row r="387" spans="1:6" ht="27" customHeight="1" x14ac:dyDescent="0.25">
      <c r="A387" s="334" t="s">
        <v>5</v>
      </c>
      <c r="B387" s="335"/>
      <c r="C387" s="270" t="s">
        <v>197</v>
      </c>
      <c r="D387" s="271"/>
    </row>
    <row r="388" spans="1:6" ht="27" customHeight="1" thickBot="1" x14ac:dyDescent="0.3">
      <c r="A388" s="336" t="s">
        <v>198</v>
      </c>
      <c r="B388" s="337"/>
      <c r="C388" s="274" t="s">
        <v>7</v>
      </c>
      <c r="D388" s="275"/>
    </row>
    <row r="389" spans="1:6" ht="27" customHeight="1" thickBot="1" x14ac:dyDescent="0.3">
      <c r="A389" s="322" t="s">
        <v>199</v>
      </c>
      <c r="B389" s="322"/>
      <c r="C389" s="322"/>
      <c r="D389" s="322"/>
    </row>
    <row r="390" spans="1:6" ht="27" customHeight="1" thickBot="1" x14ac:dyDescent="0.3">
      <c r="A390" s="67" t="s">
        <v>200</v>
      </c>
      <c r="B390" s="68" t="s">
        <v>201</v>
      </c>
      <c r="C390" s="68" t="s">
        <v>202</v>
      </c>
      <c r="D390" s="69" t="s">
        <v>105</v>
      </c>
    </row>
    <row r="391" spans="1:6" ht="27" customHeight="1" x14ac:dyDescent="0.25">
      <c r="A391" s="70" t="s">
        <v>203</v>
      </c>
      <c r="B391" s="71">
        <v>1</v>
      </c>
      <c r="C391" s="71" t="e">
        <f>C62</f>
        <v>#VALUE!</v>
      </c>
      <c r="D391" s="72" t="e">
        <f>D62</f>
        <v>#VALUE!</v>
      </c>
      <c r="F391" s="8"/>
    </row>
    <row r="392" spans="1:6" ht="27" customHeight="1" x14ac:dyDescent="0.25">
      <c r="A392" s="73" t="s">
        <v>204</v>
      </c>
      <c r="B392" s="74">
        <v>1</v>
      </c>
      <c r="C392" s="74">
        <f>C89</f>
        <v>0</v>
      </c>
      <c r="D392" s="75">
        <f>D89</f>
        <v>0</v>
      </c>
    </row>
    <row r="393" spans="1:6" ht="27" customHeight="1" thickBot="1" x14ac:dyDescent="0.3">
      <c r="A393" s="76" t="s">
        <v>205</v>
      </c>
      <c r="B393" s="48">
        <v>3</v>
      </c>
      <c r="C393" s="48">
        <f>C381</f>
        <v>0</v>
      </c>
      <c r="D393" s="49">
        <f>D381</f>
        <v>0</v>
      </c>
    </row>
    <row r="394" spans="1:6" ht="27" customHeight="1" thickBot="1" x14ac:dyDescent="0.3">
      <c r="A394" s="323"/>
      <c r="B394" s="323"/>
      <c r="C394" s="323"/>
      <c r="D394" s="323"/>
    </row>
    <row r="395" spans="1:6" ht="38.25" customHeight="1" thickBot="1" x14ac:dyDescent="0.3">
      <c r="A395" s="324" t="s">
        <v>111</v>
      </c>
      <c r="B395" s="324"/>
      <c r="C395" s="77" t="e">
        <f>IF(D395&gt;50,"SATISFATÓRIO","INSATISFATÓRIO")</f>
        <v>#VALUE!</v>
      </c>
      <c r="D395" s="78" t="e">
        <f>((C391/12*1)+(C392/51*1)+(C393/510*3))/5*100</f>
        <v>#VALUE!</v>
      </c>
    </row>
    <row r="396" spans="1:6" ht="27" customHeight="1" thickBot="1" x14ac:dyDescent="0.3">
      <c r="A396" s="325"/>
      <c r="B396" s="325"/>
      <c r="C396" s="325"/>
      <c r="D396" s="325"/>
    </row>
    <row r="397" spans="1:6" ht="27" customHeight="1" x14ac:dyDescent="0.25">
      <c r="A397" s="108" t="s">
        <v>112</v>
      </c>
      <c r="B397" s="108"/>
      <c r="C397" s="108"/>
      <c r="D397" s="108"/>
    </row>
    <row r="398" spans="1:6" ht="27" customHeight="1" x14ac:dyDescent="0.25">
      <c r="A398" s="109" t="s">
        <v>206</v>
      </c>
      <c r="B398" s="109"/>
      <c r="C398" s="109"/>
      <c r="D398" s="109"/>
    </row>
    <row r="399" spans="1:6" ht="27" customHeight="1" thickBot="1" x14ac:dyDescent="0.3">
      <c r="A399" s="110"/>
      <c r="B399" s="110"/>
      <c r="C399" s="110"/>
      <c r="D399" s="110"/>
    </row>
    <row r="400" spans="1:6" ht="27" customHeight="1" x14ac:dyDescent="0.25">
      <c r="A400" s="111" t="s">
        <v>113</v>
      </c>
      <c r="B400" s="111"/>
      <c r="C400" s="111"/>
      <c r="D400" s="111"/>
    </row>
    <row r="401" spans="1:4" ht="27" customHeight="1" thickBot="1" x14ac:dyDescent="0.3">
      <c r="A401" s="110"/>
      <c r="B401" s="110"/>
      <c r="C401" s="110"/>
      <c r="D401" s="110"/>
    </row>
    <row r="402" spans="1:4" ht="27" customHeight="1" x14ac:dyDescent="0.25">
      <c r="A402" s="112" t="s">
        <v>375</v>
      </c>
      <c r="B402" s="113"/>
      <c r="C402" s="113"/>
      <c r="D402" s="114"/>
    </row>
    <row r="403" spans="1:4" ht="27" customHeight="1" thickBot="1" x14ac:dyDescent="0.3">
      <c r="A403" s="79" t="s">
        <v>207</v>
      </c>
      <c r="B403" s="6"/>
      <c r="C403" s="80" t="s">
        <v>107</v>
      </c>
      <c r="D403" s="7"/>
    </row>
  </sheetData>
  <sheetProtection password="E236" sheet="1" objects="1" scenarios="1"/>
  <mergeCells count="400">
    <mergeCell ref="A80:C80"/>
    <mergeCell ref="A81:C81"/>
    <mergeCell ref="A82:C82"/>
    <mergeCell ref="A83:C83"/>
    <mergeCell ref="A84:C84"/>
    <mergeCell ref="A396:D396"/>
    <mergeCell ref="A397:D397"/>
    <mergeCell ref="A1:D1"/>
    <mergeCell ref="A2:D2"/>
    <mergeCell ref="A376:D376"/>
    <mergeCell ref="A358:C358"/>
    <mergeCell ref="A355:C355"/>
    <mergeCell ref="A352:C352"/>
    <mergeCell ref="A353:C353"/>
    <mergeCell ref="A354:C354"/>
    <mergeCell ref="A356:C356"/>
    <mergeCell ref="A357:C357"/>
    <mergeCell ref="A359:C359"/>
    <mergeCell ref="A360:C360"/>
    <mergeCell ref="A372:C372"/>
    <mergeCell ref="A365:C365"/>
    <mergeCell ref="A366:C366"/>
    <mergeCell ref="A367:C367"/>
    <mergeCell ref="A402:D402"/>
    <mergeCell ref="A398:D398"/>
    <mergeCell ref="A399:D399"/>
    <mergeCell ref="A400:D400"/>
    <mergeCell ref="A401:D401"/>
    <mergeCell ref="A377:B378"/>
    <mergeCell ref="A379:D379"/>
    <mergeCell ref="A380:B380"/>
    <mergeCell ref="A381:B381"/>
    <mergeCell ref="C381:C382"/>
    <mergeCell ref="D381:D382"/>
    <mergeCell ref="A382:B382"/>
    <mergeCell ref="A383:D383"/>
    <mergeCell ref="A384:D384"/>
    <mergeCell ref="A385:D385"/>
    <mergeCell ref="A386:B386"/>
    <mergeCell ref="C386:D386"/>
    <mergeCell ref="A387:B387"/>
    <mergeCell ref="C387:D387"/>
    <mergeCell ref="A388:B388"/>
    <mergeCell ref="C388:D388"/>
    <mergeCell ref="A389:D389"/>
    <mergeCell ref="A394:D394"/>
    <mergeCell ref="A395:B395"/>
    <mergeCell ref="A361:C361"/>
    <mergeCell ref="A363:C363"/>
    <mergeCell ref="A364:C364"/>
    <mergeCell ref="B373:D373"/>
    <mergeCell ref="A374:B375"/>
    <mergeCell ref="A362:C362"/>
    <mergeCell ref="A368:C368"/>
    <mergeCell ref="A369:C369"/>
    <mergeCell ref="A370:C370"/>
    <mergeCell ref="A371:C371"/>
    <mergeCell ref="A334:C334"/>
    <mergeCell ref="A335:C335"/>
    <mergeCell ref="A336:C336"/>
    <mergeCell ref="A337:C337"/>
    <mergeCell ref="A338:C338"/>
    <mergeCell ref="A339:C339"/>
    <mergeCell ref="A350:C350"/>
    <mergeCell ref="A351:C351"/>
    <mergeCell ref="A340:C340"/>
    <mergeCell ref="B341:D341"/>
    <mergeCell ref="A342:B343"/>
    <mergeCell ref="A344:D344"/>
    <mergeCell ref="A345:B346"/>
    <mergeCell ref="A347:D347"/>
    <mergeCell ref="A348:D348"/>
    <mergeCell ref="A349:D349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25:C325"/>
    <mergeCell ref="A312:C312"/>
    <mergeCell ref="A313:C313"/>
    <mergeCell ref="A302:C302"/>
    <mergeCell ref="A303:C303"/>
    <mergeCell ref="A304:C304"/>
    <mergeCell ref="A305:C305"/>
    <mergeCell ref="A306:C306"/>
    <mergeCell ref="B307:D307"/>
    <mergeCell ref="A308:B309"/>
    <mergeCell ref="A310:D310"/>
    <mergeCell ref="A311:D311"/>
    <mergeCell ref="A320:C320"/>
    <mergeCell ref="A321:C321"/>
    <mergeCell ref="A322:C322"/>
    <mergeCell ref="A323:C323"/>
    <mergeCell ref="A324:C324"/>
    <mergeCell ref="A314:C314"/>
    <mergeCell ref="A315:C315"/>
    <mergeCell ref="A316:C316"/>
    <mergeCell ref="A317:C317"/>
    <mergeCell ref="A318:C318"/>
    <mergeCell ref="A319:C319"/>
    <mergeCell ref="A299:C299"/>
    <mergeCell ref="A300:C300"/>
    <mergeCell ref="A301:C301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83:C283"/>
    <mergeCell ref="A284:C284"/>
    <mergeCell ref="A285:C285"/>
    <mergeCell ref="A286:C286"/>
    <mergeCell ref="A287:C287"/>
    <mergeCell ref="A288:C288"/>
    <mergeCell ref="A277:C277"/>
    <mergeCell ref="A278:C278"/>
    <mergeCell ref="A279:C279"/>
    <mergeCell ref="A280:C280"/>
    <mergeCell ref="A281:C281"/>
    <mergeCell ref="A282:C282"/>
    <mergeCell ref="A276:C276"/>
    <mergeCell ref="A268:C268"/>
    <mergeCell ref="A269:C269"/>
    <mergeCell ref="A270:C270"/>
    <mergeCell ref="A264:C264"/>
    <mergeCell ref="A265:C265"/>
    <mergeCell ref="A266:C266"/>
    <mergeCell ref="A267:C267"/>
    <mergeCell ref="B271:D271"/>
    <mergeCell ref="A272:B273"/>
    <mergeCell ref="A274:D274"/>
    <mergeCell ref="A275:D275"/>
    <mergeCell ref="A263:C263"/>
    <mergeCell ref="A251:C251"/>
    <mergeCell ref="A239:C239"/>
    <mergeCell ref="A240:C240"/>
    <mergeCell ref="A241:C241"/>
    <mergeCell ref="A242:C242"/>
    <mergeCell ref="A243:C243"/>
    <mergeCell ref="A244:C244"/>
    <mergeCell ref="A245:C245"/>
    <mergeCell ref="B246:D246"/>
    <mergeCell ref="A247:B248"/>
    <mergeCell ref="A249:D249"/>
    <mergeCell ref="A250:D250"/>
    <mergeCell ref="A258:C258"/>
    <mergeCell ref="A259:C259"/>
    <mergeCell ref="A260:C260"/>
    <mergeCell ref="A261:C261"/>
    <mergeCell ref="A262:C262"/>
    <mergeCell ref="A252:C252"/>
    <mergeCell ref="A253:C253"/>
    <mergeCell ref="A254:C254"/>
    <mergeCell ref="A255:C255"/>
    <mergeCell ref="A256:C256"/>
    <mergeCell ref="A257:C257"/>
    <mergeCell ref="A233:C233"/>
    <mergeCell ref="A234:C234"/>
    <mergeCell ref="A235:C235"/>
    <mergeCell ref="A236:C236"/>
    <mergeCell ref="A237:C237"/>
    <mergeCell ref="A238:C238"/>
    <mergeCell ref="A228:C228"/>
    <mergeCell ref="A229:C229"/>
    <mergeCell ref="A230:C230"/>
    <mergeCell ref="A231:C231"/>
    <mergeCell ref="A232:C232"/>
    <mergeCell ref="A227:D227"/>
    <mergeCell ref="A225:D225"/>
    <mergeCell ref="A226:D226"/>
    <mergeCell ref="A213:C213"/>
    <mergeCell ref="A214:C214"/>
    <mergeCell ref="A215:C215"/>
    <mergeCell ref="A216:C216"/>
    <mergeCell ref="A217:C217"/>
    <mergeCell ref="A218:C218"/>
    <mergeCell ref="B219:D219"/>
    <mergeCell ref="A220:B221"/>
    <mergeCell ref="A222:D222"/>
    <mergeCell ref="A223:B224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93:C193"/>
    <mergeCell ref="A194:C194"/>
    <mergeCell ref="A188:D188"/>
    <mergeCell ref="A189:D189"/>
    <mergeCell ref="A190:C190"/>
    <mergeCell ref="A191:C191"/>
    <mergeCell ref="A192:C192"/>
    <mergeCell ref="B185:D185"/>
    <mergeCell ref="A186:B187"/>
    <mergeCell ref="A172:C172"/>
    <mergeCell ref="A173:C173"/>
    <mergeCell ref="A174:C174"/>
    <mergeCell ref="A164:C164"/>
    <mergeCell ref="A165:C165"/>
    <mergeCell ref="A182:C182"/>
    <mergeCell ref="A183:C183"/>
    <mergeCell ref="A184:C184"/>
    <mergeCell ref="A175:C175"/>
    <mergeCell ref="A176:C176"/>
    <mergeCell ref="A178:C178"/>
    <mergeCell ref="A179:C179"/>
    <mergeCell ref="A180:C180"/>
    <mergeCell ref="A181:C181"/>
    <mergeCell ref="A167:C167"/>
    <mergeCell ref="A177:C177"/>
    <mergeCell ref="A163:D163"/>
    <mergeCell ref="A166:C166"/>
    <mergeCell ref="A168:C168"/>
    <mergeCell ref="A169:C169"/>
    <mergeCell ref="A170:C170"/>
    <mergeCell ref="A171:C171"/>
    <mergeCell ref="A156:C156"/>
    <mergeCell ref="A158:C158"/>
    <mergeCell ref="A150:C150"/>
    <mergeCell ref="A151:C151"/>
    <mergeCell ref="A152:C152"/>
    <mergeCell ref="A153:C153"/>
    <mergeCell ref="A154:C154"/>
    <mergeCell ref="A155:C155"/>
    <mergeCell ref="B159:D159"/>
    <mergeCell ref="A160:B161"/>
    <mergeCell ref="A162:D162"/>
    <mergeCell ref="A157:C157"/>
    <mergeCell ref="A145:C145"/>
    <mergeCell ref="A146:C146"/>
    <mergeCell ref="A147:C147"/>
    <mergeCell ref="A148:C148"/>
    <mergeCell ref="A149:C149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25:C125"/>
    <mergeCell ref="A126:C126"/>
    <mergeCell ref="A127:C127"/>
    <mergeCell ref="B128:D128"/>
    <mergeCell ref="A129:B130"/>
    <mergeCell ref="A131:D131"/>
    <mergeCell ref="A132:D132"/>
    <mergeCell ref="A119:C119"/>
    <mergeCell ref="A120:C120"/>
    <mergeCell ref="A121:C121"/>
    <mergeCell ref="A122:C122"/>
    <mergeCell ref="A123:C123"/>
    <mergeCell ref="A124:C124"/>
    <mergeCell ref="A117:C117"/>
    <mergeCell ref="A118:C118"/>
    <mergeCell ref="A113:C113"/>
    <mergeCell ref="A114:C114"/>
    <mergeCell ref="A115:C115"/>
    <mergeCell ref="A116:C116"/>
    <mergeCell ref="A112:C112"/>
    <mergeCell ref="A101:C101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88:B88"/>
    <mergeCell ref="A89:B89"/>
    <mergeCell ref="C89:C90"/>
    <mergeCell ref="D89:D90"/>
    <mergeCell ref="A90:B90"/>
    <mergeCell ref="A64:D64"/>
    <mergeCell ref="A65:D65"/>
    <mergeCell ref="A66:D66"/>
    <mergeCell ref="A67:C67"/>
    <mergeCell ref="A68:C68"/>
    <mergeCell ref="A69:C69"/>
    <mergeCell ref="A85:C85"/>
    <mergeCell ref="A70:C70"/>
    <mergeCell ref="A71:C71"/>
    <mergeCell ref="A72:C72"/>
    <mergeCell ref="A73:C73"/>
    <mergeCell ref="A74:C74"/>
    <mergeCell ref="B86:D86"/>
    <mergeCell ref="A87:D87"/>
    <mergeCell ref="A75:C75"/>
    <mergeCell ref="A76:C76"/>
    <mergeCell ref="A77:C77"/>
    <mergeCell ref="A78:C78"/>
    <mergeCell ref="A79:C79"/>
    <mergeCell ref="A60:D60"/>
    <mergeCell ref="A61:B61"/>
    <mergeCell ref="A62:B62"/>
    <mergeCell ref="C62:C63"/>
    <mergeCell ref="D62:D63"/>
    <mergeCell ref="A63:B63"/>
    <mergeCell ref="A54:C54"/>
    <mergeCell ref="A55:C55"/>
    <mergeCell ref="A56:C56"/>
    <mergeCell ref="A57:C57"/>
    <mergeCell ref="A58:C58"/>
    <mergeCell ref="B59:D59"/>
    <mergeCell ref="A48:C48"/>
    <mergeCell ref="A49:C49"/>
    <mergeCell ref="A50:C50"/>
    <mergeCell ref="A51:C51"/>
    <mergeCell ref="B52:D52"/>
    <mergeCell ref="A53:C53"/>
    <mergeCell ref="A42:C42"/>
    <mergeCell ref="A43:C43"/>
    <mergeCell ref="A44:C44"/>
    <mergeCell ref="B45:D45"/>
    <mergeCell ref="A46:C46"/>
    <mergeCell ref="A47:C47"/>
    <mergeCell ref="A36:C36"/>
    <mergeCell ref="A37:C37"/>
    <mergeCell ref="B38:D38"/>
    <mergeCell ref="A39:C39"/>
    <mergeCell ref="A40:C40"/>
    <mergeCell ref="A41:C41"/>
    <mergeCell ref="A31:D31"/>
    <mergeCell ref="A33:C33"/>
    <mergeCell ref="A34:C34"/>
    <mergeCell ref="A35:C35"/>
    <mergeCell ref="A27:B27"/>
    <mergeCell ref="C27:D27"/>
    <mergeCell ref="A28:B28"/>
    <mergeCell ref="C28:D28"/>
    <mergeCell ref="A29:D29"/>
    <mergeCell ref="A30:D30"/>
    <mergeCell ref="A32:C32"/>
    <mergeCell ref="A24:B24"/>
    <mergeCell ref="C24:D24"/>
    <mergeCell ref="A25:B25"/>
    <mergeCell ref="C25:D25"/>
    <mergeCell ref="A26:B26"/>
    <mergeCell ref="C26:D26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15:D15"/>
    <mergeCell ref="B18:D18"/>
    <mergeCell ref="B20:D20"/>
    <mergeCell ref="A3:D3"/>
    <mergeCell ref="A4:D4"/>
    <mergeCell ref="A5:D5"/>
    <mergeCell ref="B6:D6"/>
    <mergeCell ref="A7:D7"/>
    <mergeCell ref="A8:D8"/>
    <mergeCell ref="A16:D16"/>
    <mergeCell ref="B17:D17"/>
    <mergeCell ref="A19:D19"/>
  </mergeCells>
  <conditionalFormatting sqref="C395">
    <cfRule type="containsText" dxfId="7" priority="4" operator="containsText" text="INSATISFATÓRIO">
      <formula>NOT(ISERROR(SEARCH("INSATISFATÓRIO",C395)))</formula>
    </cfRule>
  </conditionalFormatting>
  <conditionalFormatting sqref="D395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dados!$C$1:$C$135</xm:f>
          </x14:formula1>
          <xm:sqref>B15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  <x14:dataValidation type="list" allowBlank="1" showInputMessage="1" showErrorMessage="1">
          <x14:formula1>
            <xm:f>dados!$A$1</xm:f>
          </x14:formula1>
          <xm:sqref>D33:D36 D40:D43 D47:D50 D54:D57</xm:sqref>
        </x14:dataValidation>
        <x14:dataValidation type="list" allowBlank="1" showInputMessage="1" showErrorMessage="1">
          <x14:formula1>
            <xm:f>dados!$A$2:$A$5</xm:f>
          </x14:formula1>
          <xm:sqref>D68:D84 D103:D115 D117:D119 D121:D122 D124:D126 D135:D142 D144:D146 D148:D151 D153:D157 D166:D169 D171:D173 D175:D179 D181:D183 D192:D199 D201:D206 D208:D213 D215:D217 D230:D233 D235:D236 D238:D241 D243:D244 D253:D255 D257:D259 D261:D265 D267:D269 D278:D286 D288:D296 D298:D300 D302:D305 D314:D326 D328:D333 D335:D336 D338:D339 D352:D354 D356:D359 D361:D365 D367:D371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8"/>
  <sheetViews>
    <sheetView view="pageBreakPreview" zoomScaleNormal="100" zoomScaleSheetLayoutView="100" workbookViewId="0">
      <selection activeCell="B11" sqref="B11:D11"/>
    </sheetView>
  </sheetViews>
  <sheetFormatPr defaultRowHeight="27" customHeight="1" x14ac:dyDescent="0.25"/>
  <cols>
    <col min="1" max="4" width="34" customWidth="1"/>
    <col min="5" max="5" width="29.42578125" style="9" hidden="1" customWidth="1"/>
    <col min="6" max="6" width="9.140625" customWidth="1"/>
  </cols>
  <sheetData>
    <row r="1" spans="1:5" ht="39.950000000000003" customHeight="1" x14ac:dyDescent="0.25">
      <c r="A1" s="354" t="s">
        <v>536</v>
      </c>
      <c r="B1" s="354"/>
      <c r="C1" s="354"/>
      <c r="D1" s="354"/>
    </row>
    <row r="2" spans="1:5" ht="39.950000000000003" customHeight="1" thickBot="1" x14ac:dyDescent="0.3">
      <c r="A2" s="355" t="s">
        <v>514</v>
      </c>
      <c r="B2" s="355"/>
      <c r="C2" s="355"/>
      <c r="D2" s="355"/>
    </row>
    <row r="3" spans="1:5" ht="27" customHeight="1" thickBot="1" x14ac:dyDescent="0.3">
      <c r="A3" s="276" t="s">
        <v>115</v>
      </c>
      <c r="B3" s="276"/>
      <c r="C3" s="276"/>
      <c r="D3" s="276"/>
      <c r="E3" s="8"/>
    </row>
    <row r="4" spans="1:5" ht="27" customHeight="1" thickBot="1" x14ac:dyDescent="0.3">
      <c r="A4" s="277"/>
      <c r="B4" s="278"/>
      <c r="C4" s="278"/>
      <c r="D4" s="279"/>
      <c r="E4" s="8"/>
    </row>
    <row r="5" spans="1:5" ht="27" customHeight="1" thickBot="1" x14ac:dyDescent="0.3">
      <c r="A5" s="280" t="s">
        <v>116</v>
      </c>
      <c r="B5" s="280"/>
      <c r="C5" s="280"/>
      <c r="D5" s="280"/>
      <c r="E5" s="8"/>
    </row>
    <row r="6" spans="1:5" ht="27" customHeight="1" thickBot="1" x14ac:dyDescent="0.3">
      <c r="A6" s="12" t="s">
        <v>154</v>
      </c>
      <c r="B6" s="281" t="s">
        <v>209</v>
      </c>
      <c r="C6" s="282"/>
      <c r="D6" s="283"/>
      <c r="E6" s="8"/>
    </row>
    <row r="7" spans="1:5" ht="27" customHeight="1" thickBot="1" x14ac:dyDescent="0.3">
      <c r="A7" s="284"/>
      <c r="B7" s="284"/>
      <c r="C7" s="284"/>
      <c r="D7" s="284"/>
      <c r="E7" s="8"/>
    </row>
    <row r="8" spans="1:5" ht="27" customHeight="1" thickBot="1" x14ac:dyDescent="0.3">
      <c r="A8" s="285" t="s">
        <v>118</v>
      </c>
      <c r="B8" s="285"/>
      <c r="C8" s="285"/>
      <c r="D8" s="285"/>
      <c r="E8" s="8"/>
    </row>
    <row r="9" spans="1:5" ht="27" customHeight="1" thickBot="1" x14ac:dyDescent="0.3">
      <c r="A9" s="286" t="s">
        <v>119</v>
      </c>
      <c r="B9" s="287"/>
      <c r="C9" s="287"/>
      <c r="D9" s="288"/>
    </row>
    <row r="10" spans="1:5" ht="27" customHeight="1" x14ac:dyDescent="0.25">
      <c r="A10" s="13" t="s">
        <v>0</v>
      </c>
      <c r="B10" s="289"/>
      <c r="C10" s="289"/>
      <c r="D10" s="290"/>
    </row>
    <row r="11" spans="1:5" ht="27" customHeight="1" x14ac:dyDescent="0.25">
      <c r="A11" s="14" t="s">
        <v>1</v>
      </c>
      <c r="B11" s="251"/>
      <c r="C11" s="251"/>
      <c r="D11" s="252"/>
    </row>
    <row r="12" spans="1:5" ht="27" customHeight="1" x14ac:dyDescent="0.25">
      <c r="A12" s="14" t="s">
        <v>120</v>
      </c>
      <c r="B12" s="247" t="s">
        <v>517</v>
      </c>
      <c r="C12" s="162"/>
      <c r="D12" s="180"/>
    </row>
    <row r="13" spans="1:5" ht="27" customHeight="1" x14ac:dyDescent="0.25">
      <c r="A13" s="15" t="s">
        <v>121</v>
      </c>
      <c r="B13" s="248"/>
      <c r="C13" s="249"/>
      <c r="D13" s="250"/>
    </row>
    <row r="14" spans="1:5" ht="27" customHeight="1" x14ac:dyDescent="0.25">
      <c r="A14" s="15" t="s">
        <v>467</v>
      </c>
      <c r="B14" s="251" t="s">
        <v>435</v>
      </c>
      <c r="C14" s="251"/>
      <c r="D14" s="252"/>
    </row>
    <row r="15" spans="1:5" ht="27" customHeight="1" thickBot="1" x14ac:dyDescent="0.3">
      <c r="A15" s="16" t="s">
        <v>123</v>
      </c>
      <c r="B15" s="359" t="s">
        <v>240</v>
      </c>
      <c r="C15" s="360"/>
      <c r="D15" s="361"/>
    </row>
    <row r="16" spans="1:5" ht="27" customHeight="1" x14ac:dyDescent="0.25">
      <c r="A16" s="369" t="s">
        <v>373</v>
      </c>
      <c r="B16" s="369"/>
      <c r="C16" s="369"/>
      <c r="D16" s="369"/>
    </row>
    <row r="17" spans="1:5" ht="27" customHeight="1" x14ac:dyDescent="0.25">
      <c r="A17" s="86" t="s">
        <v>109</v>
      </c>
      <c r="B17" s="370"/>
      <c r="C17" s="370"/>
      <c r="D17" s="371"/>
    </row>
    <row r="18" spans="1:5" ht="27" customHeight="1" thickBot="1" x14ac:dyDescent="0.3">
      <c r="A18" s="87" t="s">
        <v>374</v>
      </c>
      <c r="B18" s="373" t="s">
        <v>469</v>
      </c>
      <c r="C18" s="374"/>
      <c r="D18" s="375"/>
    </row>
    <row r="19" spans="1:5" ht="27" customHeight="1" x14ac:dyDescent="0.25">
      <c r="A19" s="372" t="s">
        <v>104</v>
      </c>
      <c r="B19" s="372"/>
      <c r="C19" s="372"/>
      <c r="D19" s="372"/>
    </row>
    <row r="20" spans="1:5" ht="27" customHeight="1" thickBot="1" x14ac:dyDescent="0.3">
      <c r="A20" s="17" t="s">
        <v>472</v>
      </c>
      <c r="B20" s="381"/>
      <c r="C20" s="382"/>
      <c r="D20" s="383"/>
    </row>
    <row r="21" spans="1:5" ht="27" customHeight="1" thickBot="1" x14ac:dyDescent="0.3">
      <c r="A21" s="254"/>
      <c r="B21" s="254"/>
      <c r="C21" s="254"/>
      <c r="D21" s="254"/>
    </row>
    <row r="22" spans="1:5" ht="27" customHeight="1" thickBot="1" x14ac:dyDescent="0.3">
      <c r="A22" s="187" t="s">
        <v>110</v>
      </c>
      <c r="B22" s="187"/>
      <c r="C22" s="187"/>
      <c r="D22" s="187"/>
    </row>
    <row r="23" spans="1:5" ht="27" customHeight="1" thickBot="1" x14ac:dyDescent="0.3">
      <c r="A23" s="255" t="s">
        <v>125</v>
      </c>
      <c r="B23" s="255"/>
      <c r="C23" s="255"/>
      <c r="D23" s="255"/>
    </row>
    <row r="24" spans="1:5" ht="27" customHeight="1" thickBot="1" x14ac:dyDescent="0.3">
      <c r="A24" s="256" t="s">
        <v>2</v>
      </c>
      <c r="B24" s="257"/>
      <c r="C24" s="257" t="s">
        <v>3</v>
      </c>
      <c r="D24" s="263"/>
      <c r="E24" s="8"/>
    </row>
    <row r="25" spans="1:5" ht="27" customHeight="1" x14ac:dyDescent="0.25">
      <c r="A25" s="264" t="s">
        <v>468</v>
      </c>
      <c r="B25" s="265"/>
      <c r="C25" s="266">
        <v>0</v>
      </c>
      <c r="D25" s="267"/>
      <c r="E25" s="8"/>
    </row>
    <row r="26" spans="1:5" ht="27" customHeight="1" x14ac:dyDescent="0.25">
      <c r="A26" s="268" t="s">
        <v>6</v>
      </c>
      <c r="B26" s="269"/>
      <c r="C26" s="270">
        <v>1</v>
      </c>
      <c r="D26" s="271"/>
      <c r="E26" s="8"/>
    </row>
    <row r="27" spans="1:5" ht="27" customHeight="1" x14ac:dyDescent="0.25">
      <c r="A27" s="268" t="s">
        <v>126</v>
      </c>
      <c r="B27" s="269"/>
      <c r="C27" s="270">
        <v>2</v>
      </c>
      <c r="D27" s="271"/>
      <c r="E27" s="8"/>
    </row>
    <row r="28" spans="1:5" ht="27" customHeight="1" thickBot="1" x14ac:dyDescent="0.3">
      <c r="A28" s="272" t="s">
        <v>4</v>
      </c>
      <c r="B28" s="273"/>
      <c r="C28" s="274">
        <v>3</v>
      </c>
      <c r="D28" s="275"/>
      <c r="E28" s="8"/>
    </row>
    <row r="29" spans="1:5" ht="27" customHeight="1" thickBot="1" x14ac:dyDescent="0.3">
      <c r="A29" s="291"/>
      <c r="B29" s="291"/>
      <c r="C29" s="291"/>
      <c r="D29" s="291"/>
    </row>
    <row r="30" spans="1:5" ht="27" customHeight="1" thickBot="1" x14ac:dyDescent="0.3">
      <c r="A30" s="227" t="s">
        <v>155</v>
      </c>
      <c r="B30" s="227"/>
      <c r="C30" s="227"/>
      <c r="D30" s="227"/>
    </row>
    <row r="31" spans="1:5" ht="58.5" customHeight="1" thickBot="1" x14ac:dyDescent="0.3">
      <c r="A31" s="106" t="s">
        <v>404</v>
      </c>
      <c r="B31" s="106"/>
      <c r="C31" s="106"/>
      <c r="D31" s="106"/>
    </row>
    <row r="32" spans="1:5" ht="27" customHeight="1" x14ac:dyDescent="0.25">
      <c r="A32" s="297" t="s">
        <v>406</v>
      </c>
      <c r="B32" s="297"/>
      <c r="C32" s="297"/>
      <c r="D32" s="99" t="s">
        <v>3</v>
      </c>
      <c r="E32" s="18"/>
    </row>
    <row r="33" spans="1:5" ht="27" customHeight="1" x14ac:dyDescent="0.25">
      <c r="A33" s="188" t="s">
        <v>407</v>
      </c>
      <c r="B33" s="189"/>
      <c r="C33" s="190"/>
      <c r="D33" s="1"/>
    </row>
    <row r="34" spans="1:5" ht="27" customHeight="1" x14ac:dyDescent="0.25">
      <c r="A34" s="188" t="s">
        <v>408</v>
      </c>
      <c r="B34" s="189"/>
      <c r="C34" s="190"/>
      <c r="D34" s="1"/>
    </row>
    <row r="35" spans="1:5" ht="27" customHeight="1" x14ac:dyDescent="0.25">
      <c r="A35" s="188" t="s">
        <v>409</v>
      </c>
      <c r="B35" s="189"/>
      <c r="C35" s="190"/>
      <c r="D35" s="1"/>
    </row>
    <row r="36" spans="1:5" ht="27" customHeight="1" x14ac:dyDescent="0.25">
      <c r="A36" s="188" t="s">
        <v>410</v>
      </c>
      <c r="B36" s="189"/>
      <c r="C36" s="190"/>
      <c r="D36" s="1"/>
    </row>
    <row r="37" spans="1:5" ht="27" customHeight="1" x14ac:dyDescent="0.25">
      <c r="A37" s="206" t="s">
        <v>130</v>
      </c>
      <c r="B37" s="206"/>
      <c r="C37" s="206"/>
      <c r="D37" s="23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60.75" customHeight="1" thickBot="1" x14ac:dyDescent="0.3">
      <c r="A38" s="21" t="s">
        <v>106</v>
      </c>
      <c r="B38" s="214" t="s">
        <v>131</v>
      </c>
      <c r="C38" s="214"/>
      <c r="D38" s="214"/>
    </row>
    <row r="39" spans="1:5" ht="27" customHeight="1" x14ac:dyDescent="0.25">
      <c r="A39" s="297" t="s">
        <v>411</v>
      </c>
      <c r="B39" s="297"/>
      <c r="C39" s="297"/>
      <c r="D39" s="99" t="s">
        <v>3</v>
      </c>
    </row>
    <row r="40" spans="1:5" ht="27" customHeight="1" x14ac:dyDescent="0.25">
      <c r="A40" s="210" t="s">
        <v>132</v>
      </c>
      <c r="B40" s="210"/>
      <c r="C40" s="210"/>
      <c r="D40" s="1"/>
    </row>
    <row r="41" spans="1:5" ht="27" customHeight="1" x14ac:dyDescent="0.25">
      <c r="A41" s="210" t="s">
        <v>133</v>
      </c>
      <c r="B41" s="210"/>
      <c r="C41" s="210"/>
      <c r="D41" s="1"/>
    </row>
    <row r="42" spans="1:5" ht="27" customHeight="1" x14ac:dyDescent="0.25">
      <c r="A42" s="210" t="s">
        <v>134</v>
      </c>
      <c r="B42" s="210"/>
      <c r="C42" s="210"/>
      <c r="D42" s="1"/>
    </row>
    <row r="43" spans="1:5" ht="27" customHeight="1" x14ac:dyDescent="0.25">
      <c r="A43" s="210" t="s">
        <v>135</v>
      </c>
      <c r="B43" s="210"/>
      <c r="C43" s="210"/>
      <c r="D43" s="1"/>
    </row>
    <row r="44" spans="1:5" ht="27" customHeight="1" x14ac:dyDescent="0.25">
      <c r="A44" s="206" t="s">
        <v>136</v>
      </c>
      <c r="B44" s="206"/>
      <c r="C44" s="206"/>
      <c r="D44" s="23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66" customHeight="1" thickBot="1" x14ac:dyDescent="0.3">
      <c r="A45" s="24" t="s">
        <v>106</v>
      </c>
      <c r="B45" s="214" t="s">
        <v>131</v>
      </c>
      <c r="C45" s="214"/>
      <c r="D45" s="214"/>
      <c r="E45" s="25"/>
    </row>
    <row r="46" spans="1:5" ht="27" customHeight="1" x14ac:dyDescent="0.25">
      <c r="A46" s="296" t="s">
        <v>412</v>
      </c>
      <c r="B46" s="296"/>
      <c r="C46" s="296"/>
      <c r="D46" s="27" t="s">
        <v>3</v>
      </c>
      <c r="E46" s="25"/>
    </row>
    <row r="47" spans="1:5" ht="27" customHeight="1" x14ac:dyDescent="0.25">
      <c r="A47" s="209" t="s">
        <v>473</v>
      </c>
      <c r="B47" s="209"/>
      <c r="C47" s="209"/>
      <c r="D47" s="1"/>
      <c r="E47" s="25"/>
    </row>
    <row r="48" spans="1:5" ht="27" customHeight="1" x14ac:dyDescent="0.25">
      <c r="A48" s="209" t="s">
        <v>474</v>
      </c>
      <c r="B48" s="209"/>
      <c r="C48" s="209"/>
      <c r="D48" s="1"/>
      <c r="E48" s="25"/>
    </row>
    <row r="49" spans="1:5" ht="27" customHeight="1" x14ac:dyDescent="0.25">
      <c r="A49" s="209" t="s">
        <v>413</v>
      </c>
      <c r="B49" s="209"/>
      <c r="C49" s="209"/>
      <c r="D49" s="1"/>
    </row>
    <row r="50" spans="1:5" ht="27" customHeight="1" x14ac:dyDescent="0.25">
      <c r="A50" s="209" t="s">
        <v>414</v>
      </c>
      <c r="B50" s="209"/>
      <c r="C50" s="209"/>
      <c r="D50" s="1"/>
    </row>
    <row r="51" spans="1:5" ht="27" customHeight="1" x14ac:dyDescent="0.25">
      <c r="A51" s="206" t="s">
        <v>137</v>
      </c>
      <c r="B51" s="206"/>
      <c r="C51" s="206"/>
      <c r="D51" s="23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69.75" customHeight="1" thickBot="1" x14ac:dyDescent="0.3">
      <c r="A52" s="24" t="s">
        <v>106</v>
      </c>
      <c r="B52" s="214" t="s">
        <v>131</v>
      </c>
      <c r="C52" s="214"/>
      <c r="D52" s="214"/>
      <c r="E52" s="25"/>
    </row>
    <row r="53" spans="1:5" ht="27" customHeight="1" x14ac:dyDescent="0.25">
      <c r="A53" s="298" t="s">
        <v>415</v>
      </c>
      <c r="B53" s="298"/>
      <c r="C53" s="298"/>
      <c r="D53" s="27" t="s">
        <v>3</v>
      </c>
      <c r="E53" s="25"/>
    </row>
    <row r="54" spans="1:5" ht="27" customHeight="1" x14ac:dyDescent="0.25">
      <c r="A54" s="209" t="s">
        <v>416</v>
      </c>
      <c r="B54" s="209"/>
      <c r="C54" s="209"/>
      <c r="D54" s="1"/>
      <c r="E54" s="25"/>
    </row>
    <row r="55" spans="1:5" ht="27" customHeight="1" x14ac:dyDescent="0.25">
      <c r="A55" s="209" t="s">
        <v>417</v>
      </c>
      <c r="B55" s="209"/>
      <c r="C55" s="209"/>
      <c r="D55" s="1"/>
      <c r="E55" s="25"/>
    </row>
    <row r="56" spans="1:5" ht="27" customHeight="1" x14ac:dyDescent="0.25">
      <c r="A56" s="209" t="s">
        <v>418</v>
      </c>
      <c r="B56" s="209"/>
      <c r="C56" s="209"/>
      <c r="D56" s="1"/>
    </row>
    <row r="57" spans="1:5" ht="27" customHeight="1" x14ac:dyDescent="0.25">
      <c r="A57" s="209" t="s">
        <v>419</v>
      </c>
      <c r="B57" s="209"/>
      <c r="C57" s="209"/>
      <c r="D57" s="1"/>
    </row>
    <row r="58" spans="1:5" ht="27" customHeight="1" x14ac:dyDescent="0.25">
      <c r="A58" s="211" t="s">
        <v>138</v>
      </c>
      <c r="B58" s="211"/>
      <c r="C58" s="211"/>
      <c r="D58" s="20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71.25" customHeight="1" thickBot="1" x14ac:dyDescent="0.3">
      <c r="A59" s="24" t="s">
        <v>106</v>
      </c>
      <c r="B59" s="214" t="s">
        <v>131</v>
      </c>
      <c r="C59" s="214"/>
      <c r="D59" s="214"/>
    </row>
    <row r="60" spans="1:5" ht="27" customHeight="1" thickBot="1" x14ac:dyDescent="0.3">
      <c r="A60" s="228"/>
      <c r="B60" s="228"/>
      <c r="C60" s="228"/>
      <c r="D60" s="228"/>
    </row>
    <row r="61" spans="1:5" ht="27" customHeight="1" x14ac:dyDescent="0.25">
      <c r="A61" s="215" t="s">
        <v>139</v>
      </c>
      <c r="B61" s="215"/>
      <c r="C61" s="98" t="s">
        <v>140</v>
      </c>
      <c r="D61" s="29" t="s">
        <v>141</v>
      </c>
      <c r="E61" s="9">
        <f>SUM(E37:E58)</f>
        <v>12</v>
      </c>
    </row>
    <row r="62" spans="1:5" ht="40.5" customHeight="1" x14ac:dyDescent="0.25">
      <c r="A62" s="216" t="s">
        <v>156</v>
      </c>
      <c r="B62" s="217"/>
      <c r="C62" s="218" t="e">
        <f>D37+D44+D51+D58</f>
        <v>#VALUE!</v>
      </c>
      <c r="D62" s="220" t="e">
        <f>C62/12*100</f>
        <v>#VALUE!</v>
      </c>
    </row>
    <row r="63" spans="1:5" ht="39.75" customHeight="1" thickBot="1" x14ac:dyDescent="0.3">
      <c r="A63" s="222" t="s">
        <v>142</v>
      </c>
      <c r="B63" s="223"/>
      <c r="C63" s="219"/>
      <c r="D63" s="221"/>
    </row>
    <row r="64" spans="1:5" ht="27" customHeight="1" thickBot="1" x14ac:dyDescent="0.3">
      <c r="A64" s="224"/>
      <c r="B64" s="225"/>
      <c r="C64" s="225"/>
      <c r="D64" s="226"/>
    </row>
    <row r="65" spans="1:5" ht="27" customHeight="1" thickBot="1" x14ac:dyDescent="0.3">
      <c r="A65" s="227" t="s">
        <v>518</v>
      </c>
      <c r="B65" s="227"/>
      <c r="C65" s="227"/>
      <c r="D65" s="227"/>
    </row>
    <row r="66" spans="1:5" ht="69" customHeight="1" thickBot="1" x14ac:dyDescent="0.3">
      <c r="A66" s="107" t="s">
        <v>405</v>
      </c>
      <c r="B66" s="107"/>
      <c r="C66" s="107"/>
      <c r="D66" s="107"/>
    </row>
    <row r="67" spans="1:5" ht="27" customHeight="1" x14ac:dyDescent="0.25">
      <c r="A67" s="300" t="s">
        <v>108</v>
      </c>
      <c r="B67" s="301"/>
      <c r="C67" s="302"/>
      <c r="D67" s="31" t="s">
        <v>3</v>
      </c>
    </row>
    <row r="68" spans="1:5" ht="27" customHeight="1" x14ac:dyDescent="0.25">
      <c r="A68" s="315" t="s">
        <v>519</v>
      </c>
      <c r="B68" s="315"/>
      <c r="C68" s="315"/>
      <c r="D68" s="3"/>
      <c r="E68" s="9">
        <v>3</v>
      </c>
    </row>
    <row r="69" spans="1:5" ht="27" customHeight="1" x14ac:dyDescent="0.25">
      <c r="A69" s="315" t="s">
        <v>520</v>
      </c>
      <c r="B69" s="315"/>
      <c r="C69" s="315"/>
      <c r="D69" s="3"/>
      <c r="E69" s="9">
        <v>3</v>
      </c>
    </row>
    <row r="70" spans="1:5" ht="27" customHeight="1" x14ac:dyDescent="0.25">
      <c r="A70" s="315" t="s">
        <v>521</v>
      </c>
      <c r="B70" s="315"/>
      <c r="C70" s="315"/>
      <c r="D70" s="3"/>
      <c r="E70" s="9">
        <v>3</v>
      </c>
    </row>
    <row r="71" spans="1:5" ht="27" customHeight="1" x14ac:dyDescent="0.25">
      <c r="A71" s="315" t="s">
        <v>522</v>
      </c>
      <c r="B71" s="315"/>
      <c r="C71" s="315"/>
      <c r="D71" s="3"/>
      <c r="E71" s="9">
        <v>3</v>
      </c>
    </row>
    <row r="72" spans="1:5" ht="27" customHeight="1" x14ac:dyDescent="0.25">
      <c r="A72" s="315" t="s">
        <v>523</v>
      </c>
      <c r="B72" s="315"/>
      <c r="C72" s="315"/>
      <c r="D72" s="3"/>
      <c r="E72" s="9">
        <v>3</v>
      </c>
    </row>
    <row r="73" spans="1:5" ht="27" customHeight="1" x14ac:dyDescent="0.25">
      <c r="A73" s="315" t="s">
        <v>524</v>
      </c>
      <c r="B73" s="315"/>
      <c r="C73" s="315"/>
      <c r="D73" s="3"/>
      <c r="E73" s="9">
        <v>3</v>
      </c>
    </row>
    <row r="74" spans="1:5" ht="27" customHeight="1" x14ac:dyDescent="0.25">
      <c r="A74" s="315" t="s">
        <v>525</v>
      </c>
      <c r="B74" s="315"/>
      <c r="C74" s="315"/>
      <c r="D74" s="3"/>
      <c r="E74" s="9">
        <v>3</v>
      </c>
    </row>
    <row r="75" spans="1:5" ht="27" customHeight="1" x14ac:dyDescent="0.25">
      <c r="A75" s="315" t="s">
        <v>526</v>
      </c>
      <c r="B75" s="315"/>
      <c r="C75" s="315"/>
      <c r="D75" s="3"/>
      <c r="E75" s="9">
        <v>3</v>
      </c>
    </row>
    <row r="76" spans="1:5" ht="27" customHeight="1" x14ac:dyDescent="0.25">
      <c r="A76" s="315" t="s">
        <v>527</v>
      </c>
      <c r="B76" s="315"/>
      <c r="C76" s="315"/>
      <c r="D76" s="3"/>
      <c r="E76" s="9">
        <v>3</v>
      </c>
    </row>
    <row r="77" spans="1:5" ht="27" customHeight="1" x14ac:dyDescent="0.25">
      <c r="A77" s="315" t="s">
        <v>528</v>
      </c>
      <c r="B77" s="315"/>
      <c r="C77" s="315"/>
      <c r="D77" s="3"/>
      <c r="E77" s="9">
        <v>3</v>
      </c>
    </row>
    <row r="78" spans="1:5" ht="27" customHeight="1" x14ac:dyDescent="0.25">
      <c r="A78" s="315" t="s">
        <v>529</v>
      </c>
      <c r="B78" s="315"/>
      <c r="C78" s="315"/>
      <c r="D78" s="3"/>
      <c r="E78" s="9">
        <v>3</v>
      </c>
    </row>
    <row r="79" spans="1:5" ht="27" customHeight="1" x14ac:dyDescent="0.25">
      <c r="A79" s="315" t="s">
        <v>530</v>
      </c>
      <c r="B79" s="315"/>
      <c r="C79" s="315"/>
      <c r="D79" s="3"/>
      <c r="E79" s="9">
        <v>3</v>
      </c>
    </row>
    <row r="80" spans="1:5" ht="27" customHeight="1" x14ac:dyDescent="0.25">
      <c r="A80" s="315" t="s">
        <v>531</v>
      </c>
      <c r="B80" s="315"/>
      <c r="C80" s="315"/>
      <c r="D80" s="3"/>
      <c r="E80" s="9">
        <v>3</v>
      </c>
    </row>
    <row r="81" spans="1:5" ht="27" customHeight="1" x14ac:dyDescent="0.25">
      <c r="A81" s="315" t="s">
        <v>532</v>
      </c>
      <c r="B81" s="315"/>
      <c r="C81" s="315"/>
      <c r="D81" s="3"/>
      <c r="E81" s="9">
        <v>3</v>
      </c>
    </row>
    <row r="82" spans="1:5" ht="27" customHeight="1" x14ac:dyDescent="0.25">
      <c r="A82" s="315" t="s">
        <v>533</v>
      </c>
      <c r="B82" s="315"/>
      <c r="C82" s="315"/>
      <c r="D82" s="3"/>
      <c r="E82" s="9">
        <v>3</v>
      </c>
    </row>
    <row r="83" spans="1:5" ht="27" customHeight="1" x14ac:dyDescent="0.25">
      <c r="A83" s="315" t="s">
        <v>534</v>
      </c>
      <c r="B83" s="315"/>
      <c r="C83" s="315"/>
      <c r="D83" s="3"/>
      <c r="E83" s="9">
        <v>3</v>
      </c>
    </row>
    <row r="84" spans="1:5" ht="27" customHeight="1" x14ac:dyDescent="0.25">
      <c r="A84" s="315" t="s">
        <v>535</v>
      </c>
      <c r="B84" s="315"/>
      <c r="C84" s="315"/>
      <c r="D84" s="3"/>
      <c r="E84" s="9">
        <v>3</v>
      </c>
    </row>
    <row r="85" spans="1:5" ht="27" customHeight="1" x14ac:dyDescent="0.25">
      <c r="A85" s="211" t="s">
        <v>144</v>
      </c>
      <c r="B85" s="211"/>
      <c r="C85" s="211"/>
      <c r="D85" s="88">
        <f>SUM(D68:D84)</f>
        <v>0</v>
      </c>
      <c r="E85" s="9">
        <f>SUM(E68:E84)</f>
        <v>51</v>
      </c>
    </row>
    <row r="86" spans="1:5" ht="27" customHeight="1" thickBot="1" x14ac:dyDescent="0.3">
      <c r="A86" s="33" t="s">
        <v>106</v>
      </c>
      <c r="B86" s="214" t="s">
        <v>131</v>
      </c>
      <c r="C86" s="214"/>
      <c r="D86" s="214"/>
    </row>
    <row r="87" spans="1:5" ht="27" customHeight="1" thickBot="1" x14ac:dyDescent="0.3">
      <c r="A87" s="303"/>
      <c r="B87" s="304"/>
      <c r="C87" s="304"/>
      <c r="D87" s="305"/>
    </row>
    <row r="88" spans="1:5" ht="27" customHeight="1" x14ac:dyDescent="0.25">
      <c r="A88" s="215" t="s">
        <v>145</v>
      </c>
      <c r="B88" s="306"/>
      <c r="C88" s="98" t="s">
        <v>140</v>
      </c>
      <c r="D88" s="29" t="s">
        <v>141</v>
      </c>
    </row>
    <row r="89" spans="1:5" ht="39" customHeight="1" x14ac:dyDescent="0.25">
      <c r="A89" s="307" t="s">
        <v>146</v>
      </c>
      <c r="B89" s="308"/>
      <c r="C89" s="309">
        <f>D85</f>
        <v>0</v>
      </c>
      <c r="D89" s="311">
        <f>C89/51*100</f>
        <v>0</v>
      </c>
    </row>
    <row r="90" spans="1:5" ht="39" customHeight="1" thickBot="1" x14ac:dyDescent="0.3">
      <c r="A90" s="313" t="s">
        <v>142</v>
      </c>
      <c r="B90" s="314"/>
      <c r="C90" s="310"/>
      <c r="D90" s="312"/>
    </row>
    <row r="91" spans="1:5" ht="27" customHeight="1" thickBot="1" x14ac:dyDescent="0.3">
      <c r="A91" s="224"/>
      <c r="B91" s="225"/>
      <c r="C91" s="225"/>
      <c r="D91" s="226"/>
    </row>
    <row r="92" spans="1:5" ht="27" customHeight="1" x14ac:dyDescent="0.25">
      <c r="A92" s="187" t="s">
        <v>508</v>
      </c>
      <c r="B92" s="187"/>
      <c r="C92" s="187"/>
      <c r="D92" s="187"/>
    </row>
    <row r="93" spans="1:5" ht="27" customHeight="1" x14ac:dyDescent="0.25">
      <c r="A93" s="103" t="s">
        <v>405</v>
      </c>
      <c r="B93" s="104"/>
      <c r="C93" s="104"/>
      <c r="D93" s="105"/>
    </row>
    <row r="94" spans="1:5" ht="27" customHeight="1" x14ac:dyDescent="0.25">
      <c r="A94" s="259" t="s">
        <v>128</v>
      </c>
      <c r="B94" s="192"/>
      <c r="C94" s="192"/>
      <c r="D94" s="193"/>
    </row>
    <row r="95" spans="1:5" ht="27" customHeight="1" x14ac:dyDescent="0.25">
      <c r="A95" s="191" t="s">
        <v>169</v>
      </c>
      <c r="B95" s="192"/>
      <c r="C95" s="192"/>
      <c r="D95" s="193"/>
    </row>
    <row r="96" spans="1:5" ht="27" customHeight="1" x14ac:dyDescent="0.25">
      <c r="A96" s="191" t="s">
        <v>171</v>
      </c>
      <c r="B96" s="192"/>
      <c r="C96" s="192"/>
      <c r="D96" s="193"/>
      <c r="E96" s="35"/>
    </row>
    <row r="97" spans="1:5" ht="27" customHeight="1" x14ac:dyDescent="0.25">
      <c r="A97" s="191" t="s">
        <v>170</v>
      </c>
      <c r="B97" s="192"/>
      <c r="C97" s="192"/>
      <c r="D97" s="193"/>
    </row>
    <row r="98" spans="1:5" ht="27" customHeight="1" thickBot="1" x14ac:dyDescent="0.3">
      <c r="A98" s="260" t="s">
        <v>157</v>
      </c>
      <c r="B98" s="261"/>
      <c r="C98" s="261"/>
      <c r="D98" s="262"/>
    </row>
    <row r="99" spans="1:5" ht="27" customHeight="1" thickBot="1" x14ac:dyDescent="0.3">
      <c r="A99" s="242" t="s">
        <v>507</v>
      </c>
      <c r="B99" s="242"/>
      <c r="C99" s="242"/>
      <c r="D99" s="242"/>
    </row>
    <row r="100" spans="1:5" ht="55.5" customHeight="1" x14ac:dyDescent="0.25">
      <c r="A100" s="201" t="s">
        <v>160</v>
      </c>
      <c r="B100" s="202"/>
      <c r="C100" s="202"/>
      <c r="D100" s="203"/>
    </row>
    <row r="101" spans="1:5" ht="27" customHeight="1" x14ac:dyDescent="0.25">
      <c r="A101" s="184" t="s">
        <v>403</v>
      </c>
      <c r="B101" s="185"/>
      <c r="C101" s="185"/>
      <c r="D101" s="38" t="s">
        <v>8</v>
      </c>
    </row>
    <row r="102" spans="1:5" ht="27" customHeight="1" x14ac:dyDescent="0.25">
      <c r="A102" s="184" t="s">
        <v>149</v>
      </c>
      <c r="B102" s="185"/>
      <c r="C102" s="185"/>
      <c r="D102" s="39" t="s">
        <v>3</v>
      </c>
    </row>
    <row r="103" spans="1:5" ht="27" customHeight="1" x14ac:dyDescent="0.25">
      <c r="A103" s="201" t="s">
        <v>9</v>
      </c>
      <c r="B103" s="202"/>
      <c r="C103" s="202"/>
      <c r="D103" s="3"/>
      <c r="E103" s="8">
        <v>3</v>
      </c>
    </row>
    <row r="104" spans="1:5" ht="27" customHeight="1" x14ac:dyDescent="0.25">
      <c r="A104" s="201" t="s">
        <v>10</v>
      </c>
      <c r="B104" s="202"/>
      <c r="C104" s="202"/>
      <c r="D104" s="3"/>
      <c r="E104" s="8">
        <v>3</v>
      </c>
    </row>
    <row r="105" spans="1:5" ht="27" customHeight="1" x14ac:dyDescent="0.25">
      <c r="A105" s="201" t="s">
        <v>11</v>
      </c>
      <c r="B105" s="202"/>
      <c r="C105" s="202"/>
      <c r="D105" s="3"/>
      <c r="E105" s="8">
        <v>3</v>
      </c>
    </row>
    <row r="106" spans="1:5" ht="27" customHeight="1" x14ac:dyDescent="0.25">
      <c r="A106" s="207" t="s">
        <v>12</v>
      </c>
      <c r="B106" s="208"/>
      <c r="C106" s="208"/>
      <c r="D106" s="3"/>
      <c r="E106" s="8">
        <v>3</v>
      </c>
    </row>
    <row r="107" spans="1:5" ht="27" customHeight="1" x14ac:dyDescent="0.25">
      <c r="A107" s="201" t="s">
        <v>13</v>
      </c>
      <c r="B107" s="202"/>
      <c r="C107" s="202"/>
      <c r="D107" s="3"/>
      <c r="E107" s="8">
        <v>3</v>
      </c>
    </row>
    <row r="108" spans="1:5" ht="27" customHeight="1" x14ac:dyDescent="0.25">
      <c r="A108" s="201" t="s">
        <v>14</v>
      </c>
      <c r="B108" s="202"/>
      <c r="C108" s="202"/>
      <c r="D108" s="3"/>
      <c r="E108" s="8">
        <v>3</v>
      </c>
    </row>
    <row r="109" spans="1:5" ht="27" customHeight="1" x14ac:dyDescent="0.25">
      <c r="A109" s="201" t="s">
        <v>15</v>
      </c>
      <c r="B109" s="202"/>
      <c r="C109" s="202"/>
      <c r="D109" s="3"/>
      <c r="E109" s="8">
        <v>3</v>
      </c>
    </row>
    <row r="110" spans="1:5" ht="27" customHeight="1" x14ac:dyDescent="0.25">
      <c r="A110" s="201" t="s">
        <v>16</v>
      </c>
      <c r="B110" s="202"/>
      <c r="C110" s="202"/>
      <c r="D110" s="3"/>
      <c r="E110" s="8">
        <v>3</v>
      </c>
    </row>
    <row r="111" spans="1:5" ht="27" customHeight="1" x14ac:dyDescent="0.25">
      <c r="A111" s="201" t="s">
        <v>17</v>
      </c>
      <c r="B111" s="202"/>
      <c r="C111" s="202"/>
      <c r="D111" s="3"/>
      <c r="E111" s="8">
        <v>3</v>
      </c>
    </row>
    <row r="112" spans="1:5" ht="27" customHeight="1" x14ac:dyDescent="0.25">
      <c r="A112" s="201" t="s">
        <v>18</v>
      </c>
      <c r="B112" s="202"/>
      <c r="C112" s="202"/>
      <c r="D112" s="3"/>
      <c r="E112" s="8">
        <v>3</v>
      </c>
    </row>
    <row r="113" spans="1:5" ht="27" customHeight="1" x14ac:dyDescent="0.25">
      <c r="A113" s="201" t="s">
        <v>19</v>
      </c>
      <c r="B113" s="202"/>
      <c r="C113" s="202"/>
      <c r="D113" s="3"/>
      <c r="E113" s="8">
        <v>3</v>
      </c>
    </row>
    <row r="114" spans="1:5" ht="27" customHeight="1" x14ac:dyDescent="0.25">
      <c r="A114" s="201" t="s">
        <v>20</v>
      </c>
      <c r="B114" s="202"/>
      <c r="C114" s="202"/>
      <c r="D114" s="3"/>
      <c r="E114" s="8">
        <v>3</v>
      </c>
    </row>
    <row r="115" spans="1:5" ht="27" customHeight="1" x14ac:dyDescent="0.25">
      <c r="A115" s="201" t="s">
        <v>21</v>
      </c>
      <c r="B115" s="202"/>
      <c r="C115" s="202"/>
      <c r="D115" s="3"/>
      <c r="E115" s="8">
        <v>3</v>
      </c>
    </row>
    <row r="116" spans="1:5" ht="27" customHeight="1" x14ac:dyDescent="0.25">
      <c r="A116" s="184" t="s">
        <v>150</v>
      </c>
      <c r="B116" s="185"/>
      <c r="C116" s="185"/>
      <c r="D116" s="39" t="s">
        <v>3</v>
      </c>
    </row>
    <row r="117" spans="1:5" ht="27" customHeight="1" x14ac:dyDescent="0.25">
      <c r="A117" s="229" t="s">
        <v>22</v>
      </c>
      <c r="B117" s="230"/>
      <c r="C117" s="230"/>
      <c r="D117" s="3"/>
      <c r="E117" s="8">
        <v>3</v>
      </c>
    </row>
    <row r="118" spans="1:5" ht="27" customHeight="1" x14ac:dyDescent="0.25">
      <c r="A118" s="229" t="s">
        <v>23</v>
      </c>
      <c r="B118" s="230"/>
      <c r="C118" s="230"/>
      <c r="D118" s="3"/>
      <c r="E118" s="8">
        <v>3</v>
      </c>
    </row>
    <row r="119" spans="1:5" ht="27" customHeight="1" x14ac:dyDescent="0.25">
      <c r="A119" s="229" t="s">
        <v>24</v>
      </c>
      <c r="B119" s="230"/>
      <c r="C119" s="230"/>
      <c r="D119" s="3"/>
      <c r="E119" s="8">
        <v>3</v>
      </c>
    </row>
    <row r="120" spans="1:5" ht="27" customHeight="1" x14ac:dyDescent="0.25">
      <c r="A120" s="184" t="s">
        <v>378</v>
      </c>
      <c r="B120" s="185"/>
      <c r="C120" s="185"/>
      <c r="D120" s="39" t="s">
        <v>3</v>
      </c>
      <c r="E120" s="8"/>
    </row>
    <row r="121" spans="1:5" ht="27" customHeight="1" x14ac:dyDescent="0.25">
      <c r="A121" s="201" t="s">
        <v>376</v>
      </c>
      <c r="B121" s="202"/>
      <c r="C121" s="202"/>
      <c r="D121" s="3"/>
      <c r="E121" s="8">
        <v>3</v>
      </c>
    </row>
    <row r="122" spans="1:5" ht="27" customHeight="1" x14ac:dyDescent="0.25">
      <c r="A122" s="201" t="s">
        <v>377</v>
      </c>
      <c r="B122" s="202"/>
      <c r="C122" s="202"/>
      <c r="D122" s="3"/>
      <c r="E122" s="8">
        <v>3</v>
      </c>
    </row>
    <row r="123" spans="1:5" ht="27" customHeight="1" x14ac:dyDescent="0.25">
      <c r="A123" s="184" t="s">
        <v>437</v>
      </c>
      <c r="B123" s="185"/>
      <c r="C123" s="185"/>
      <c r="D123" s="39" t="s">
        <v>3</v>
      </c>
      <c r="E123" s="8"/>
    </row>
    <row r="124" spans="1:5" ht="27" customHeight="1" x14ac:dyDescent="0.25">
      <c r="A124" s="201" t="s">
        <v>438</v>
      </c>
      <c r="B124" s="202"/>
      <c r="C124" s="202"/>
      <c r="D124" s="3"/>
      <c r="E124" s="8">
        <v>3</v>
      </c>
    </row>
    <row r="125" spans="1:5" ht="27" customHeight="1" x14ac:dyDescent="0.25">
      <c r="A125" s="201" t="s">
        <v>439</v>
      </c>
      <c r="B125" s="202"/>
      <c r="C125" s="202"/>
      <c r="D125" s="3"/>
      <c r="E125" s="8">
        <v>3</v>
      </c>
    </row>
    <row r="126" spans="1:5" ht="27" customHeight="1" x14ac:dyDescent="0.25">
      <c r="A126" s="201" t="s">
        <v>440</v>
      </c>
      <c r="B126" s="202"/>
      <c r="C126" s="202"/>
      <c r="D126" s="3"/>
      <c r="E126" s="8">
        <v>3</v>
      </c>
    </row>
    <row r="127" spans="1:5" ht="27" customHeight="1" x14ac:dyDescent="0.25">
      <c r="A127" s="245" t="s">
        <v>148</v>
      </c>
      <c r="B127" s="245"/>
      <c r="C127" s="245"/>
      <c r="D127" s="23">
        <f>SUM(D103:D126)</f>
        <v>0</v>
      </c>
      <c r="E127" s="8">
        <f>SUM(E103:E126)</f>
        <v>63</v>
      </c>
    </row>
    <row r="128" spans="1:5" ht="73.5" customHeight="1" thickBot="1" x14ac:dyDescent="0.3">
      <c r="A128" s="40" t="s">
        <v>106</v>
      </c>
      <c r="B128" s="214" t="s">
        <v>131</v>
      </c>
      <c r="C128" s="214"/>
      <c r="D128" s="214"/>
    </row>
    <row r="129" spans="1:5" ht="27" customHeight="1" x14ac:dyDescent="0.25">
      <c r="A129" s="342" t="s">
        <v>151</v>
      </c>
      <c r="B129" s="343"/>
      <c r="C129" s="100" t="s">
        <v>158</v>
      </c>
      <c r="D129" s="41" t="s">
        <v>159</v>
      </c>
    </row>
    <row r="130" spans="1:5" ht="27" customHeight="1" thickBot="1" x14ac:dyDescent="0.3">
      <c r="A130" s="344"/>
      <c r="B130" s="345"/>
      <c r="C130" s="42">
        <f>D127</f>
        <v>0</v>
      </c>
      <c r="D130" s="43">
        <f>C130/63*100</f>
        <v>0</v>
      </c>
    </row>
    <row r="131" spans="1:5" ht="27" customHeight="1" x14ac:dyDescent="0.25">
      <c r="A131" s="194"/>
      <c r="B131" s="195"/>
      <c r="C131" s="195"/>
      <c r="D131" s="196"/>
    </row>
    <row r="132" spans="1:5" ht="33" customHeight="1" x14ac:dyDescent="0.25">
      <c r="A132" s="201" t="s">
        <v>161</v>
      </c>
      <c r="B132" s="202"/>
      <c r="C132" s="202"/>
      <c r="D132" s="203"/>
    </row>
    <row r="133" spans="1:5" ht="27" customHeight="1" x14ac:dyDescent="0.25">
      <c r="A133" s="347" t="s">
        <v>510</v>
      </c>
      <c r="B133" s="347"/>
      <c r="C133" s="347"/>
      <c r="D133" s="39" t="s">
        <v>8</v>
      </c>
    </row>
    <row r="134" spans="1:5" ht="27" customHeight="1" x14ac:dyDescent="0.25">
      <c r="A134" s="244" t="s">
        <v>164</v>
      </c>
      <c r="B134" s="244"/>
      <c r="C134" s="244"/>
      <c r="D134" s="39" t="s">
        <v>3</v>
      </c>
    </row>
    <row r="135" spans="1:5" ht="27" customHeight="1" x14ac:dyDescent="0.25">
      <c r="A135" s="243" t="s">
        <v>25</v>
      </c>
      <c r="B135" s="243"/>
      <c r="C135" s="243"/>
      <c r="D135" s="3"/>
      <c r="E135" s="5">
        <v>3</v>
      </c>
    </row>
    <row r="136" spans="1:5" ht="27" customHeight="1" x14ac:dyDescent="0.25">
      <c r="A136" s="243" t="s">
        <v>26</v>
      </c>
      <c r="B136" s="243"/>
      <c r="C136" s="243"/>
      <c r="D136" s="3"/>
      <c r="E136" s="5">
        <v>3</v>
      </c>
    </row>
    <row r="137" spans="1:5" ht="27" customHeight="1" x14ac:dyDescent="0.25">
      <c r="A137" s="243" t="s">
        <v>27</v>
      </c>
      <c r="B137" s="243"/>
      <c r="C137" s="243"/>
      <c r="D137" s="3"/>
      <c r="E137" s="5">
        <v>3</v>
      </c>
    </row>
    <row r="138" spans="1:5" ht="27" customHeight="1" x14ac:dyDescent="0.25">
      <c r="A138" s="246" t="s">
        <v>28</v>
      </c>
      <c r="B138" s="246"/>
      <c r="C138" s="246"/>
      <c r="D138" s="3"/>
      <c r="E138" s="5">
        <v>3</v>
      </c>
    </row>
    <row r="139" spans="1:5" ht="27" customHeight="1" x14ac:dyDescent="0.25">
      <c r="A139" s="243" t="s">
        <v>29</v>
      </c>
      <c r="B139" s="243"/>
      <c r="C139" s="243"/>
      <c r="D139" s="3"/>
      <c r="E139" s="5">
        <v>3</v>
      </c>
    </row>
    <row r="140" spans="1:5" ht="27" customHeight="1" x14ac:dyDescent="0.25">
      <c r="A140" s="243" t="s">
        <v>30</v>
      </c>
      <c r="B140" s="243"/>
      <c r="C140" s="243"/>
      <c r="D140" s="3"/>
      <c r="E140" s="5">
        <v>3</v>
      </c>
    </row>
    <row r="141" spans="1:5" ht="27" customHeight="1" x14ac:dyDescent="0.25">
      <c r="A141" s="243" t="s">
        <v>31</v>
      </c>
      <c r="B141" s="243"/>
      <c r="C141" s="243"/>
      <c r="D141" s="3"/>
      <c r="E141" s="5">
        <v>3</v>
      </c>
    </row>
    <row r="142" spans="1:5" ht="27" customHeight="1" x14ac:dyDescent="0.25">
      <c r="A142" s="243" t="s">
        <v>32</v>
      </c>
      <c r="B142" s="243"/>
      <c r="C142" s="243"/>
      <c r="D142" s="3"/>
      <c r="E142" s="5">
        <v>3</v>
      </c>
    </row>
    <row r="143" spans="1:5" ht="27" customHeight="1" x14ac:dyDescent="0.25">
      <c r="A143" s="184" t="s">
        <v>150</v>
      </c>
      <c r="B143" s="185"/>
      <c r="C143" s="185"/>
      <c r="D143" s="39" t="s">
        <v>3</v>
      </c>
      <c r="E143" s="8"/>
    </row>
    <row r="144" spans="1:5" ht="27" customHeight="1" x14ac:dyDescent="0.25">
      <c r="A144" s="229" t="s">
        <v>33</v>
      </c>
      <c r="B144" s="230"/>
      <c r="C144" s="230"/>
      <c r="D144" s="3"/>
      <c r="E144" s="8">
        <v>3</v>
      </c>
    </row>
    <row r="145" spans="1:5" ht="27" customHeight="1" x14ac:dyDescent="0.25">
      <c r="A145" s="229" t="s">
        <v>34</v>
      </c>
      <c r="B145" s="230"/>
      <c r="C145" s="230"/>
      <c r="D145" s="3"/>
      <c r="E145" s="8">
        <v>3</v>
      </c>
    </row>
    <row r="146" spans="1:5" ht="27" customHeight="1" x14ac:dyDescent="0.25">
      <c r="A146" s="229" t="s">
        <v>35</v>
      </c>
      <c r="B146" s="230"/>
      <c r="C146" s="230"/>
      <c r="D146" s="3"/>
      <c r="E146" s="8">
        <v>3</v>
      </c>
    </row>
    <row r="147" spans="1:5" ht="27" customHeight="1" x14ac:dyDescent="0.25">
      <c r="A147" s="240" t="s">
        <v>378</v>
      </c>
      <c r="B147" s="241"/>
      <c r="C147" s="241"/>
      <c r="D147" s="39" t="s">
        <v>3</v>
      </c>
      <c r="E147" s="8"/>
    </row>
    <row r="148" spans="1:5" ht="27" customHeight="1" x14ac:dyDescent="0.25">
      <c r="A148" s="340" t="s">
        <v>379</v>
      </c>
      <c r="B148" s="341"/>
      <c r="C148" s="341"/>
      <c r="D148" s="3"/>
      <c r="E148" s="8">
        <v>3</v>
      </c>
    </row>
    <row r="149" spans="1:5" ht="27" customHeight="1" x14ac:dyDescent="0.25">
      <c r="A149" s="340" t="s">
        <v>380</v>
      </c>
      <c r="B149" s="341"/>
      <c r="C149" s="341"/>
      <c r="D149" s="3"/>
      <c r="E149" s="8">
        <v>3</v>
      </c>
    </row>
    <row r="150" spans="1:5" ht="27" customHeight="1" x14ac:dyDescent="0.25">
      <c r="A150" s="340" t="s">
        <v>381</v>
      </c>
      <c r="B150" s="341"/>
      <c r="C150" s="341"/>
      <c r="D150" s="3"/>
      <c r="E150" s="8">
        <v>3</v>
      </c>
    </row>
    <row r="151" spans="1:5" ht="27" customHeight="1" x14ac:dyDescent="0.25">
      <c r="A151" s="232" t="s">
        <v>382</v>
      </c>
      <c r="B151" s="233"/>
      <c r="C151" s="233"/>
      <c r="D151" s="3"/>
      <c r="E151" s="8">
        <v>3</v>
      </c>
    </row>
    <row r="152" spans="1:5" ht="27" customHeight="1" x14ac:dyDescent="0.25">
      <c r="A152" s="184" t="s">
        <v>437</v>
      </c>
      <c r="B152" s="185"/>
      <c r="C152" s="185"/>
      <c r="D152" s="39" t="s">
        <v>3</v>
      </c>
      <c r="E152" s="8"/>
    </row>
    <row r="153" spans="1:5" ht="27" customHeight="1" x14ac:dyDescent="0.25">
      <c r="A153" s="234" t="s">
        <v>476</v>
      </c>
      <c r="B153" s="235"/>
      <c r="C153" s="236"/>
      <c r="D153" s="3"/>
      <c r="E153" s="8">
        <v>3</v>
      </c>
    </row>
    <row r="154" spans="1:5" ht="27" customHeight="1" x14ac:dyDescent="0.25">
      <c r="A154" s="234" t="s">
        <v>477</v>
      </c>
      <c r="B154" s="235"/>
      <c r="C154" s="236"/>
      <c r="D154" s="3"/>
      <c r="E154" s="8">
        <v>3</v>
      </c>
    </row>
    <row r="155" spans="1:5" ht="27" customHeight="1" x14ac:dyDescent="0.25">
      <c r="A155" s="234" t="s">
        <v>478</v>
      </c>
      <c r="B155" s="235"/>
      <c r="C155" s="236"/>
      <c r="D155" s="3"/>
      <c r="E155" s="8">
        <v>3</v>
      </c>
    </row>
    <row r="156" spans="1:5" ht="27" customHeight="1" x14ac:dyDescent="0.25">
      <c r="A156" s="234" t="s">
        <v>479</v>
      </c>
      <c r="B156" s="235"/>
      <c r="C156" s="236"/>
      <c r="D156" s="3"/>
      <c r="E156" s="8">
        <v>3</v>
      </c>
    </row>
    <row r="157" spans="1:5" ht="27" customHeight="1" x14ac:dyDescent="0.25">
      <c r="A157" s="234" t="s">
        <v>480</v>
      </c>
      <c r="B157" s="235"/>
      <c r="C157" s="236"/>
      <c r="D157" s="3"/>
      <c r="E157" s="8">
        <v>3</v>
      </c>
    </row>
    <row r="158" spans="1:5" ht="27" customHeight="1" x14ac:dyDescent="0.25">
      <c r="A158" s="164" t="s">
        <v>165</v>
      </c>
      <c r="B158" s="164"/>
      <c r="C158" s="164"/>
      <c r="D158" s="44">
        <f>SUM(D135:D157)</f>
        <v>0</v>
      </c>
      <c r="E158" s="9">
        <f>SUM(E135:E157)</f>
        <v>60</v>
      </c>
    </row>
    <row r="159" spans="1:5" ht="88.5" customHeight="1" thickBot="1" x14ac:dyDescent="0.3">
      <c r="A159" s="45" t="s">
        <v>106</v>
      </c>
      <c r="B159" s="237" t="s">
        <v>131</v>
      </c>
      <c r="C159" s="237"/>
      <c r="D159" s="237"/>
    </row>
    <row r="160" spans="1:5" ht="27" customHeight="1" x14ac:dyDescent="0.25">
      <c r="A160" s="365" t="s">
        <v>166</v>
      </c>
      <c r="B160" s="366"/>
      <c r="C160" s="46" t="s">
        <v>152</v>
      </c>
      <c r="D160" s="47" t="s">
        <v>153</v>
      </c>
    </row>
    <row r="161" spans="1:5" ht="27" customHeight="1" thickBot="1" x14ac:dyDescent="0.3">
      <c r="A161" s="367"/>
      <c r="B161" s="368"/>
      <c r="C161" s="48">
        <f>D158</f>
        <v>0</v>
      </c>
      <c r="D161" s="49">
        <f>C161/60*100</f>
        <v>0</v>
      </c>
    </row>
    <row r="162" spans="1:5" ht="27" customHeight="1" x14ac:dyDescent="0.25">
      <c r="A162" s="197"/>
      <c r="B162" s="198"/>
      <c r="C162" s="198"/>
      <c r="D162" s="199"/>
    </row>
    <row r="163" spans="1:5" ht="39" customHeight="1" x14ac:dyDescent="0.25">
      <c r="A163" s="201" t="s">
        <v>172</v>
      </c>
      <c r="B163" s="202"/>
      <c r="C163" s="202"/>
      <c r="D163" s="203"/>
    </row>
    <row r="164" spans="1:5" ht="27" customHeight="1" x14ac:dyDescent="0.25">
      <c r="A164" s="184" t="s">
        <v>447</v>
      </c>
      <c r="B164" s="185"/>
      <c r="C164" s="185"/>
      <c r="D164" s="38" t="s">
        <v>8</v>
      </c>
    </row>
    <row r="165" spans="1:5" ht="27" customHeight="1" x14ac:dyDescent="0.25">
      <c r="A165" s="184" t="s">
        <v>164</v>
      </c>
      <c r="B165" s="185"/>
      <c r="C165" s="185"/>
      <c r="D165" s="39" t="s">
        <v>3</v>
      </c>
    </row>
    <row r="166" spans="1:5" ht="27" customHeight="1" x14ac:dyDescent="0.25">
      <c r="A166" s="172" t="s">
        <v>481</v>
      </c>
      <c r="B166" s="173"/>
      <c r="C166" s="174"/>
      <c r="D166" s="3"/>
      <c r="E166" s="8">
        <v>3</v>
      </c>
    </row>
    <row r="167" spans="1:5" ht="27" customHeight="1" x14ac:dyDescent="0.25">
      <c r="A167" s="172" t="s">
        <v>482</v>
      </c>
      <c r="B167" s="173"/>
      <c r="C167" s="174"/>
      <c r="D167" s="3"/>
      <c r="E167" s="8">
        <v>3</v>
      </c>
    </row>
    <row r="168" spans="1:5" ht="27" customHeight="1" x14ac:dyDescent="0.25">
      <c r="A168" s="172" t="s">
        <v>483</v>
      </c>
      <c r="B168" s="173"/>
      <c r="C168" s="174"/>
      <c r="D168" s="3"/>
      <c r="E168" s="8">
        <v>3</v>
      </c>
    </row>
    <row r="169" spans="1:5" ht="27" customHeight="1" x14ac:dyDescent="0.25">
      <c r="A169" s="172" t="s">
        <v>484</v>
      </c>
      <c r="B169" s="173"/>
      <c r="C169" s="174"/>
      <c r="D169" s="3"/>
      <c r="E169" s="8">
        <v>3</v>
      </c>
    </row>
    <row r="170" spans="1:5" ht="27" customHeight="1" x14ac:dyDescent="0.25">
      <c r="A170" s="184" t="s">
        <v>150</v>
      </c>
      <c r="B170" s="185"/>
      <c r="C170" s="185"/>
      <c r="D170" s="39" t="s">
        <v>3</v>
      </c>
      <c r="E170" s="8"/>
    </row>
    <row r="171" spans="1:5" ht="27" customHeight="1" x14ac:dyDescent="0.25">
      <c r="A171" s="172" t="s">
        <v>485</v>
      </c>
      <c r="B171" s="173"/>
      <c r="C171" s="174"/>
      <c r="D171" s="3"/>
      <c r="E171" s="8">
        <v>3</v>
      </c>
    </row>
    <row r="172" spans="1:5" ht="27" customHeight="1" x14ac:dyDescent="0.25">
      <c r="A172" s="172" t="s">
        <v>36</v>
      </c>
      <c r="B172" s="173"/>
      <c r="C172" s="174"/>
      <c r="D172" s="3"/>
      <c r="E172" s="8">
        <v>3</v>
      </c>
    </row>
    <row r="173" spans="1:5" ht="27" customHeight="1" x14ac:dyDescent="0.25">
      <c r="A173" s="172" t="s">
        <v>37</v>
      </c>
      <c r="B173" s="173"/>
      <c r="C173" s="174"/>
      <c r="D173" s="3"/>
      <c r="E173" s="8">
        <v>3</v>
      </c>
    </row>
    <row r="174" spans="1:5" ht="27" customHeight="1" x14ac:dyDescent="0.25">
      <c r="A174" s="240" t="s">
        <v>378</v>
      </c>
      <c r="B174" s="241"/>
      <c r="C174" s="241"/>
      <c r="D174" s="39" t="s">
        <v>3</v>
      </c>
      <c r="E174" s="8"/>
    </row>
    <row r="175" spans="1:5" ht="27" customHeight="1" x14ac:dyDescent="0.25">
      <c r="A175" s="172" t="s">
        <v>38</v>
      </c>
      <c r="B175" s="173"/>
      <c r="C175" s="174"/>
      <c r="D175" s="3"/>
      <c r="E175" s="8">
        <v>3</v>
      </c>
    </row>
    <row r="176" spans="1:5" ht="27" customHeight="1" x14ac:dyDescent="0.25">
      <c r="A176" s="172" t="s">
        <v>39</v>
      </c>
      <c r="B176" s="173"/>
      <c r="C176" s="174"/>
      <c r="D176" s="3"/>
      <c r="E176" s="8">
        <v>3</v>
      </c>
    </row>
    <row r="177" spans="1:5" ht="27" customHeight="1" x14ac:dyDescent="0.25">
      <c r="A177" s="172" t="s">
        <v>40</v>
      </c>
      <c r="B177" s="173"/>
      <c r="C177" s="174"/>
      <c r="D177" s="3"/>
      <c r="E177" s="8">
        <v>3</v>
      </c>
    </row>
    <row r="178" spans="1:5" ht="27" customHeight="1" x14ac:dyDescent="0.25">
      <c r="A178" s="172" t="s">
        <v>41</v>
      </c>
      <c r="B178" s="173"/>
      <c r="C178" s="174"/>
      <c r="D178" s="3"/>
      <c r="E178" s="8">
        <v>3</v>
      </c>
    </row>
    <row r="179" spans="1:5" ht="27" customHeight="1" x14ac:dyDescent="0.25">
      <c r="A179" s="172" t="s">
        <v>486</v>
      </c>
      <c r="B179" s="173"/>
      <c r="C179" s="174"/>
      <c r="D179" s="3"/>
      <c r="E179" s="8">
        <v>3</v>
      </c>
    </row>
    <row r="180" spans="1:5" ht="27" customHeight="1" x14ac:dyDescent="0.25">
      <c r="A180" s="184" t="s">
        <v>437</v>
      </c>
      <c r="B180" s="185"/>
      <c r="C180" s="185"/>
      <c r="D180" s="39" t="s">
        <v>3</v>
      </c>
      <c r="E180" s="8"/>
    </row>
    <row r="181" spans="1:5" ht="27" customHeight="1" x14ac:dyDescent="0.25">
      <c r="A181" s="172" t="s">
        <v>441</v>
      </c>
      <c r="B181" s="173"/>
      <c r="C181" s="174"/>
      <c r="D181" s="3"/>
      <c r="E181" s="8">
        <v>3</v>
      </c>
    </row>
    <row r="182" spans="1:5" ht="27" customHeight="1" x14ac:dyDescent="0.25">
      <c r="A182" s="172" t="s">
        <v>442</v>
      </c>
      <c r="B182" s="173"/>
      <c r="C182" s="174"/>
      <c r="D182" s="3"/>
      <c r="E182" s="8">
        <v>3</v>
      </c>
    </row>
    <row r="183" spans="1:5" ht="27" customHeight="1" x14ac:dyDescent="0.25">
      <c r="A183" s="172" t="s">
        <v>443</v>
      </c>
      <c r="B183" s="173"/>
      <c r="C183" s="174"/>
      <c r="D183" s="3"/>
      <c r="E183" s="8">
        <v>3</v>
      </c>
    </row>
    <row r="184" spans="1:5" ht="27" customHeight="1" x14ac:dyDescent="0.25">
      <c r="A184" s="164" t="s">
        <v>167</v>
      </c>
      <c r="B184" s="164"/>
      <c r="C184" s="164"/>
      <c r="D184" s="44">
        <f>SUM(D166:D183)</f>
        <v>0</v>
      </c>
      <c r="E184" s="9">
        <f>SUM(E166:E183)</f>
        <v>45</v>
      </c>
    </row>
    <row r="185" spans="1:5" ht="62.25" customHeight="1" thickBot="1" x14ac:dyDescent="0.3">
      <c r="A185" s="50" t="s">
        <v>106</v>
      </c>
      <c r="B185" s="237" t="s">
        <v>131</v>
      </c>
      <c r="C185" s="237"/>
      <c r="D185" s="237"/>
    </row>
    <row r="186" spans="1:5" ht="27" customHeight="1" x14ac:dyDescent="0.25">
      <c r="A186" s="238" t="s">
        <v>168</v>
      </c>
      <c r="B186" s="239"/>
      <c r="C186" s="46" t="s">
        <v>152</v>
      </c>
      <c r="D186" s="47" t="s">
        <v>153</v>
      </c>
    </row>
    <row r="187" spans="1:5" ht="27" customHeight="1" thickBot="1" x14ac:dyDescent="0.3">
      <c r="A187" s="167"/>
      <c r="B187" s="168"/>
      <c r="C187" s="48">
        <f>D184</f>
        <v>0</v>
      </c>
      <c r="D187" s="49">
        <f>C187/45*100</f>
        <v>0</v>
      </c>
    </row>
    <row r="188" spans="1:5" ht="27" customHeight="1" x14ac:dyDescent="0.25">
      <c r="A188" s="194"/>
      <c r="B188" s="195"/>
      <c r="C188" s="195"/>
      <c r="D188" s="196"/>
    </row>
    <row r="189" spans="1:5" ht="39.75" customHeight="1" x14ac:dyDescent="0.25">
      <c r="A189" s="201" t="s">
        <v>162</v>
      </c>
      <c r="B189" s="202"/>
      <c r="C189" s="202"/>
      <c r="D189" s="203"/>
    </row>
    <row r="190" spans="1:5" ht="27" customHeight="1" x14ac:dyDescent="0.25">
      <c r="A190" s="184" t="s">
        <v>448</v>
      </c>
      <c r="B190" s="185"/>
      <c r="C190" s="185"/>
      <c r="D190" s="38" t="s">
        <v>8</v>
      </c>
    </row>
    <row r="191" spans="1:5" ht="27" customHeight="1" x14ac:dyDescent="0.25">
      <c r="A191" s="184" t="s">
        <v>164</v>
      </c>
      <c r="B191" s="185"/>
      <c r="C191" s="185"/>
      <c r="D191" s="39" t="s">
        <v>3</v>
      </c>
    </row>
    <row r="192" spans="1:5" ht="27" customHeight="1" x14ac:dyDescent="0.25">
      <c r="A192" s="201" t="s">
        <v>42</v>
      </c>
      <c r="B192" s="202"/>
      <c r="C192" s="202"/>
      <c r="D192" s="3"/>
      <c r="E192" s="5">
        <v>3</v>
      </c>
    </row>
    <row r="193" spans="1:5" ht="27" customHeight="1" x14ac:dyDescent="0.25">
      <c r="A193" s="201" t="s">
        <v>43</v>
      </c>
      <c r="B193" s="202"/>
      <c r="C193" s="202"/>
      <c r="D193" s="3"/>
      <c r="E193" s="5">
        <v>3</v>
      </c>
    </row>
    <row r="194" spans="1:5" ht="27" customHeight="1" x14ac:dyDescent="0.25">
      <c r="A194" s="201" t="s">
        <v>44</v>
      </c>
      <c r="B194" s="202"/>
      <c r="C194" s="202"/>
      <c r="D194" s="3"/>
      <c r="E194" s="5">
        <v>3</v>
      </c>
    </row>
    <row r="195" spans="1:5" ht="27" customHeight="1" x14ac:dyDescent="0.25">
      <c r="A195" s="207" t="s">
        <v>45</v>
      </c>
      <c r="B195" s="208"/>
      <c r="C195" s="208"/>
      <c r="D195" s="3"/>
      <c r="E195" s="5">
        <v>3</v>
      </c>
    </row>
    <row r="196" spans="1:5" ht="27" customHeight="1" x14ac:dyDescent="0.25">
      <c r="A196" s="201" t="s">
        <v>46</v>
      </c>
      <c r="B196" s="202"/>
      <c r="C196" s="202"/>
      <c r="D196" s="3"/>
      <c r="E196" s="5">
        <v>3</v>
      </c>
    </row>
    <row r="197" spans="1:5" ht="27" customHeight="1" x14ac:dyDescent="0.25">
      <c r="A197" s="201" t="s">
        <v>47</v>
      </c>
      <c r="B197" s="202"/>
      <c r="C197" s="202"/>
      <c r="D197" s="3"/>
      <c r="E197" s="5">
        <v>3</v>
      </c>
    </row>
    <row r="198" spans="1:5" ht="27" customHeight="1" x14ac:dyDescent="0.25">
      <c r="A198" s="201" t="s">
        <v>48</v>
      </c>
      <c r="B198" s="202"/>
      <c r="C198" s="202"/>
      <c r="D198" s="3"/>
      <c r="E198" s="5">
        <v>3</v>
      </c>
    </row>
    <row r="199" spans="1:5" ht="27" customHeight="1" x14ac:dyDescent="0.25">
      <c r="A199" s="201" t="s">
        <v>49</v>
      </c>
      <c r="B199" s="202"/>
      <c r="C199" s="202"/>
      <c r="D199" s="3"/>
      <c r="E199" s="5">
        <v>3</v>
      </c>
    </row>
    <row r="200" spans="1:5" ht="27" customHeight="1" x14ac:dyDescent="0.25">
      <c r="A200" s="184" t="s">
        <v>150</v>
      </c>
      <c r="B200" s="185"/>
      <c r="C200" s="185"/>
      <c r="D200" s="39" t="s">
        <v>3</v>
      </c>
    </row>
    <row r="201" spans="1:5" ht="27" customHeight="1" x14ac:dyDescent="0.25">
      <c r="A201" s="201" t="s">
        <v>50</v>
      </c>
      <c r="B201" s="202"/>
      <c r="C201" s="202"/>
      <c r="D201" s="3"/>
      <c r="E201" s="5">
        <v>3</v>
      </c>
    </row>
    <row r="202" spans="1:5" ht="27" customHeight="1" x14ac:dyDescent="0.25">
      <c r="A202" s="201" t="s">
        <v>51</v>
      </c>
      <c r="B202" s="202"/>
      <c r="C202" s="202"/>
      <c r="D202" s="3"/>
      <c r="E202" s="5">
        <v>3</v>
      </c>
    </row>
    <row r="203" spans="1:5" ht="27" customHeight="1" x14ac:dyDescent="0.25">
      <c r="A203" s="201" t="s">
        <v>52</v>
      </c>
      <c r="B203" s="202"/>
      <c r="C203" s="202"/>
      <c r="D203" s="3"/>
      <c r="E203" s="5">
        <v>3</v>
      </c>
    </row>
    <row r="204" spans="1:5" ht="27" customHeight="1" x14ac:dyDescent="0.25">
      <c r="A204" s="207" t="s">
        <v>53</v>
      </c>
      <c r="B204" s="208"/>
      <c r="C204" s="208"/>
      <c r="D204" s="3"/>
      <c r="E204" s="5">
        <v>3</v>
      </c>
    </row>
    <row r="205" spans="1:5" ht="27" customHeight="1" x14ac:dyDescent="0.25">
      <c r="A205" s="201" t="s">
        <v>54</v>
      </c>
      <c r="B205" s="202"/>
      <c r="C205" s="202"/>
      <c r="D205" s="3"/>
      <c r="E205" s="5">
        <v>3</v>
      </c>
    </row>
    <row r="206" spans="1:5" ht="27" customHeight="1" x14ac:dyDescent="0.25">
      <c r="A206" s="201" t="s">
        <v>55</v>
      </c>
      <c r="B206" s="202"/>
      <c r="C206" s="202"/>
      <c r="D206" s="3"/>
      <c r="E206" s="5">
        <v>3</v>
      </c>
    </row>
    <row r="207" spans="1:5" ht="27" customHeight="1" x14ac:dyDescent="0.25">
      <c r="A207" s="240" t="s">
        <v>378</v>
      </c>
      <c r="B207" s="241"/>
      <c r="C207" s="241"/>
      <c r="D207" s="39" t="s">
        <v>3</v>
      </c>
      <c r="E207" s="5"/>
    </row>
    <row r="208" spans="1:5" ht="27" customHeight="1" x14ac:dyDescent="0.25">
      <c r="A208" s="201" t="s">
        <v>383</v>
      </c>
      <c r="B208" s="202"/>
      <c r="C208" s="202"/>
      <c r="D208" s="3"/>
      <c r="E208" s="5">
        <v>3</v>
      </c>
    </row>
    <row r="209" spans="1:5" ht="27" customHeight="1" x14ac:dyDescent="0.25">
      <c r="A209" s="201" t="s">
        <v>384</v>
      </c>
      <c r="B209" s="202"/>
      <c r="C209" s="202"/>
      <c r="D209" s="3"/>
      <c r="E209" s="5">
        <v>3</v>
      </c>
    </row>
    <row r="210" spans="1:5" ht="27" customHeight="1" x14ac:dyDescent="0.25">
      <c r="A210" s="201" t="s">
        <v>385</v>
      </c>
      <c r="B210" s="202"/>
      <c r="C210" s="202"/>
      <c r="D210" s="3"/>
      <c r="E210" s="5">
        <v>3</v>
      </c>
    </row>
    <row r="211" spans="1:5" ht="27" customHeight="1" x14ac:dyDescent="0.25">
      <c r="A211" s="207" t="s">
        <v>386</v>
      </c>
      <c r="B211" s="208"/>
      <c r="C211" s="208"/>
      <c r="D211" s="3"/>
      <c r="E211" s="5">
        <v>3</v>
      </c>
    </row>
    <row r="212" spans="1:5" ht="27" customHeight="1" x14ac:dyDescent="0.25">
      <c r="A212" s="201" t="s">
        <v>387</v>
      </c>
      <c r="B212" s="202"/>
      <c r="C212" s="202"/>
      <c r="D212" s="3"/>
      <c r="E212" s="5">
        <v>3</v>
      </c>
    </row>
    <row r="213" spans="1:5" ht="27" customHeight="1" x14ac:dyDescent="0.25">
      <c r="A213" s="201" t="s">
        <v>388</v>
      </c>
      <c r="B213" s="202"/>
      <c r="C213" s="202"/>
      <c r="D213" s="3"/>
      <c r="E213" s="5">
        <v>3</v>
      </c>
    </row>
    <row r="214" spans="1:5" ht="27" customHeight="1" x14ac:dyDescent="0.25">
      <c r="A214" s="184" t="s">
        <v>437</v>
      </c>
      <c r="B214" s="185"/>
      <c r="C214" s="185"/>
      <c r="D214" s="39" t="s">
        <v>3</v>
      </c>
      <c r="E214" s="5"/>
    </row>
    <row r="215" spans="1:5" ht="27" customHeight="1" x14ac:dyDescent="0.25">
      <c r="A215" s="201" t="s">
        <v>444</v>
      </c>
      <c r="B215" s="202"/>
      <c r="C215" s="202"/>
      <c r="D215" s="3"/>
      <c r="E215" s="5">
        <v>3</v>
      </c>
    </row>
    <row r="216" spans="1:5" ht="27" customHeight="1" x14ac:dyDescent="0.25">
      <c r="A216" s="201" t="s">
        <v>445</v>
      </c>
      <c r="B216" s="202"/>
      <c r="C216" s="202"/>
      <c r="D216" s="3"/>
      <c r="E216" s="5">
        <v>3</v>
      </c>
    </row>
    <row r="217" spans="1:5" ht="27" customHeight="1" x14ac:dyDescent="0.25">
      <c r="A217" s="201" t="s">
        <v>446</v>
      </c>
      <c r="B217" s="202"/>
      <c r="C217" s="202"/>
      <c r="D217" s="3"/>
      <c r="E217" s="5">
        <v>3</v>
      </c>
    </row>
    <row r="218" spans="1:5" ht="27" customHeight="1" x14ac:dyDescent="0.25">
      <c r="A218" s="164" t="s">
        <v>173</v>
      </c>
      <c r="B218" s="164"/>
      <c r="C218" s="164"/>
      <c r="D218" s="44">
        <f>SUM(D192:D217)</f>
        <v>0</v>
      </c>
      <c r="E218" s="5">
        <f>SUM(E192:E217)</f>
        <v>69</v>
      </c>
    </row>
    <row r="219" spans="1:5" ht="70.5" customHeight="1" thickBot="1" x14ac:dyDescent="0.3">
      <c r="A219" s="51" t="s">
        <v>106</v>
      </c>
      <c r="B219" s="237" t="s">
        <v>131</v>
      </c>
      <c r="C219" s="237"/>
      <c r="D219" s="237"/>
      <c r="E219" s="5"/>
    </row>
    <row r="220" spans="1:5" ht="27" customHeight="1" x14ac:dyDescent="0.25">
      <c r="A220" s="169" t="s">
        <v>174</v>
      </c>
      <c r="B220" s="170"/>
      <c r="C220" s="46" t="s">
        <v>152</v>
      </c>
      <c r="D220" s="47" t="s">
        <v>153</v>
      </c>
    </row>
    <row r="221" spans="1:5" ht="27" customHeight="1" thickBot="1" x14ac:dyDescent="0.3">
      <c r="A221" s="167"/>
      <c r="B221" s="168"/>
      <c r="C221" s="48">
        <f>D218</f>
        <v>0</v>
      </c>
      <c r="D221" s="49">
        <f>C221/69*100</f>
        <v>0</v>
      </c>
    </row>
    <row r="222" spans="1:5" ht="27" customHeight="1" thickBot="1" x14ac:dyDescent="0.3">
      <c r="A222" s="181"/>
      <c r="B222" s="182"/>
      <c r="C222" s="182"/>
      <c r="D222" s="183"/>
    </row>
    <row r="223" spans="1:5" ht="27" customHeight="1" x14ac:dyDescent="0.25">
      <c r="A223" s="169" t="s">
        <v>175</v>
      </c>
      <c r="B223" s="170"/>
      <c r="C223" s="46" t="s">
        <v>176</v>
      </c>
      <c r="D223" s="52" t="s">
        <v>177</v>
      </c>
    </row>
    <row r="224" spans="1:5" ht="27" customHeight="1" thickBot="1" x14ac:dyDescent="0.3">
      <c r="A224" s="167"/>
      <c r="B224" s="168"/>
      <c r="C224" s="53">
        <f>C130+C161+C187+C221</f>
        <v>0</v>
      </c>
      <c r="D224" s="54">
        <f>C224/237*100</f>
        <v>0</v>
      </c>
      <c r="E224" s="9">
        <f>E127+E158+E184+E218</f>
        <v>237</v>
      </c>
    </row>
    <row r="225" spans="1:5" ht="27" customHeight="1" x14ac:dyDescent="0.25">
      <c r="A225" s="109"/>
      <c r="B225" s="109"/>
      <c r="C225" s="109"/>
      <c r="D225" s="109"/>
    </row>
    <row r="226" spans="1:5" ht="27" customHeight="1" x14ac:dyDescent="0.25">
      <c r="A226" s="346" t="s">
        <v>462</v>
      </c>
      <c r="B226" s="346"/>
      <c r="C226" s="346"/>
      <c r="D226" s="346"/>
    </row>
    <row r="227" spans="1:5" ht="36.75" customHeight="1" x14ac:dyDescent="0.25">
      <c r="A227" s="201" t="s">
        <v>178</v>
      </c>
      <c r="B227" s="202"/>
      <c r="C227" s="202"/>
      <c r="D227" s="203"/>
    </row>
    <row r="228" spans="1:5" ht="27" customHeight="1" x14ac:dyDescent="0.25">
      <c r="A228" s="184" t="s">
        <v>451</v>
      </c>
      <c r="B228" s="185"/>
      <c r="C228" s="185"/>
      <c r="D228" s="38" t="s">
        <v>8</v>
      </c>
    </row>
    <row r="229" spans="1:5" ht="27" customHeight="1" x14ac:dyDescent="0.25">
      <c r="A229" s="184" t="s">
        <v>164</v>
      </c>
      <c r="B229" s="185"/>
      <c r="C229" s="185"/>
      <c r="D229" s="39" t="s">
        <v>3</v>
      </c>
    </row>
    <row r="230" spans="1:5" ht="27" customHeight="1" x14ac:dyDescent="0.25">
      <c r="A230" s="201" t="s">
        <v>56</v>
      </c>
      <c r="B230" s="202"/>
      <c r="C230" s="202"/>
      <c r="D230" s="3"/>
      <c r="E230" s="8">
        <v>3</v>
      </c>
    </row>
    <row r="231" spans="1:5" ht="27" customHeight="1" x14ac:dyDescent="0.25">
      <c r="A231" s="201" t="s">
        <v>57</v>
      </c>
      <c r="B231" s="202"/>
      <c r="C231" s="202"/>
      <c r="D231" s="3"/>
      <c r="E231" s="8">
        <v>3</v>
      </c>
    </row>
    <row r="232" spans="1:5" ht="27" customHeight="1" x14ac:dyDescent="0.25">
      <c r="A232" s="201" t="s">
        <v>58</v>
      </c>
      <c r="B232" s="202"/>
      <c r="C232" s="202"/>
      <c r="D232" s="3"/>
      <c r="E232" s="8">
        <v>3</v>
      </c>
    </row>
    <row r="233" spans="1:5" ht="27" customHeight="1" x14ac:dyDescent="0.25">
      <c r="A233" s="207" t="s">
        <v>59</v>
      </c>
      <c r="B233" s="208"/>
      <c r="C233" s="208"/>
      <c r="D233" s="3"/>
      <c r="E233" s="8">
        <v>3</v>
      </c>
    </row>
    <row r="234" spans="1:5" ht="27" customHeight="1" x14ac:dyDescent="0.25">
      <c r="A234" s="184" t="s">
        <v>150</v>
      </c>
      <c r="B234" s="185"/>
      <c r="C234" s="185"/>
      <c r="D234" s="39" t="s">
        <v>3</v>
      </c>
    </row>
    <row r="235" spans="1:5" ht="27" customHeight="1" x14ac:dyDescent="0.25">
      <c r="A235" s="201" t="s">
        <v>60</v>
      </c>
      <c r="B235" s="202"/>
      <c r="C235" s="202"/>
      <c r="D235" s="3"/>
      <c r="E235" s="8">
        <v>3</v>
      </c>
    </row>
    <row r="236" spans="1:5" ht="27" customHeight="1" x14ac:dyDescent="0.25">
      <c r="A236" s="201" t="s">
        <v>61</v>
      </c>
      <c r="B236" s="202"/>
      <c r="C236" s="202"/>
      <c r="D236" s="3"/>
      <c r="E236" s="8">
        <v>3</v>
      </c>
    </row>
    <row r="237" spans="1:5" ht="27" customHeight="1" x14ac:dyDescent="0.25">
      <c r="A237" s="240" t="s">
        <v>378</v>
      </c>
      <c r="B237" s="241"/>
      <c r="C237" s="241"/>
      <c r="D237" s="39" t="s">
        <v>3</v>
      </c>
      <c r="E237" s="8"/>
    </row>
    <row r="238" spans="1:5" ht="27" customHeight="1" x14ac:dyDescent="0.25">
      <c r="A238" s="340" t="s">
        <v>389</v>
      </c>
      <c r="B238" s="341"/>
      <c r="C238" s="341"/>
      <c r="D238" s="3"/>
      <c r="E238" s="8">
        <v>3</v>
      </c>
    </row>
    <row r="239" spans="1:5" ht="27" customHeight="1" x14ac:dyDescent="0.25">
      <c r="A239" s="340" t="s">
        <v>390</v>
      </c>
      <c r="B239" s="341"/>
      <c r="C239" s="341"/>
      <c r="D239" s="3"/>
      <c r="E239" s="8">
        <v>3</v>
      </c>
    </row>
    <row r="240" spans="1:5" ht="27" customHeight="1" x14ac:dyDescent="0.25">
      <c r="A240" s="340" t="s">
        <v>391</v>
      </c>
      <c r="B240" s="341"/>
      <c r="C240" s="341"/>
      <c r="D240" s="3"/>
      <c r="E240" s="8">
        <v>3</v>
      </c>
    </row>
    <row r="241" spans="1:5" ht="27" customHeight="1" x14ac:dyDescent="0.25">
      <c r="A241" s="232" t="s">
        <v>392</v>
      </c>
      <c r="B241" s="233"/>
      <c r="C241" s="233"/>
      <c r="D241" s="3"/>
      <c r="E241" s="8">
        <v>3</v>
      </c>
    </row>
    <row r="242" spans="1:5" ht="27" customHeight="1" x14ac:dyDescent="0.25">
      <c r="A242" s="184" t="s">
        <v>437</v>
      </c>
      <c r="B242" s="185"/>
      <c r="C242" s="185"/>
      <c r="D242" s="39" t="s">
        <v>3</v>
      </c>
      <c r="E242" s="8"/>
    </row>
    <row r="243" spans="1:5" ht="27" customHeight="1" x14ac:dyDescent="0.25">
      <c r="A243" s="201" t="s">
        <v>449</v>
      </c>
      <c r="B243" s="202"/>
      <c r="C243" s="202"/>
      <c r="D243" s="3"/>
      <c r="E243" s="8">
        <v>3</v>
      </c>
    </row>
    <row r="244" spans="1:5" ht="27" customHeight="1" x14ac:dyDescent="0.25">
      <c r="A244" s="201" t="s">
        <v>450</v>
      </c>
      <c r="B244" s="202"/>
      <c r="C244" s="202"/>
      <c r="D244" s="3"/>
      <c r="E244" s="8">
        <v>3</v>
      </c>
    </row>
    <row r="245" spans="1:5" ht="27" customHeight="1" x14ac:dyDescent="0.25">
      <c r="A245" s="164" t="s">
        <v>181</v>
      </c>
      <c r="B245" s="164"/>
      <c r="C245" s="164"/>
      <c r="D245" s="44">
        <f>SUM(D230:D244)</f>
        <v>0</v>
      </c>
      <c r="E245" s="9">
        <f>SUM(E230:E244)</f>
        <v>36</v>
      </c>
    </row>
    <row r="246" spans="1:5" ht="27" customHeight="1" thickBot="1" x14ac:dyDescent="0.3">
      <c r="A246" s="55" t="s">
        <v>106</v>
      </c>
      <c r="B246" s="237" t="s">
        <v>131</v>
      </c>
      <c r="C246" s="237"/>
      <c r="D246" s="237"/>
    </row>
    <row r="247" spans="1:5" ht="27" customHeight="1" x14ac:dyDescent="0.25">
      <c r="A247" s="169" t="s">
        <v>182</v>
      </c>
      <c r="B247" s="170"/>
      <c r="C247" s="46" t="s">
        <v>152</v>
      </c>
      <c r="D247" s="47" t="s">
        <v>153</v>
      </c>
    </row>
    <row r="248" spans="1:5" ht="27" customHeight="1" thickBot="1" x14ac:dyDescent="0.3">
      <c r="A248" s="167"/>
      <c r="B248" s="168"/>
      <c r="C248" s="56">
        <f>D245</f>
        <v>0</v>
      </c>
      <c r="D248" s="49">
        <f>C248/36*100</f>
        <v>0</v>
      </c>
    </row>
    <row r="249" spans="1:5" ht="27" customHeight="1" x14ac:dyDescent="0.25">
      <c r="A249" s="319"/>
      <c r="B249" s="320"/>
      <c r="C249" s="320"/>
      <c r="D249" s="321"/>
    </row>
    <row r="250" spans="1:5" ht="41.25" customHeight="1" x14ac:dyDescent="0.25">
      <c r="A250" s="172" t="s">
        <v>179</v>
      </c>
      <c r="B250" s="173"/>
      <c r="C250" s="173"/>
      <c r="D250" s="358"/>
    </row>
    <row r="251" spans="1:5" ht="27" customHeight="1" x14ac:dyDescent="0.25">
      <c r="A251" s="175" t="s">
        <v>455</v>
      </c>
      <c r="B251" s="176"/>
      <c r="C251" s="177"/>
      <c r="D251" s="38" t="s">
        <v>8</v>
      </c>
    </row>
    <row r="252" spans="1:5" ht="27" customHeight="1" x14ac:dyDescent="0.25">
      <c r="A252" s="184" t="s">
        <v>185</v>
      </c>
      <c r="B252" s="185"/>
      <c r="C252" s="185"/>
      <c r="D252" s="39" t="s">
        <v>3</v>
      </c>
    </row>
    <row r="253" spans="1:5" ht="27" customHeight="1" x14ac:dyDescent="0.25">
      <c r="A253" s="172" t="s">
        <v>62</v>
      </c>
      <c r="B253" s="173"/>
      <c r="C253" s="174"/>
      <c r="D253" s="3"/>
      <c r="E253" s="8">
        <v>3</v>
      </c>
    </row>
    <row r="254" spans="1:5" ht="27" customHeight="1" x14ac:dyDescent="0.25">
      <c r="A254" s="172" t="s">
        <v>63</v>
      </c>
      <c r="B254" s="173"/>
      <c r="C254" s="174"/>
      <c r="D254" s="3"/>
      <c r="E254" s="8">
        <v>3</v>
      </c>
    </row>
    <row r="255" spans="1:5" ht="27" customHeight="1" x14ac:dyDescent="0.25">
      <c r="A255" s="172" t="s">
        <v>64</v>
      </c>
      <c r="B255" s="173"/>
      <c r="C255" s="174"/>
      <c r="D255" s="3"/>
      <c r="E255" s="8">
        <v>3</v>
      </c>
    </row>
    <row r="256" spans="1:5" ht="27" customHeight="1" x14ac:dyDescent="0.25">
      <c r="A256" s="175" t="s">
        <v>150</v>
      </c>
      <c r="B256" s="176"/>
      <c r="C256" s="177"/>
      <c r="D256" s="39" t="s">
        <v>3</v>
      </c>
    </row>
    <row r="257" spans="1:5" ht="27" customHeight="1" x14ac:dyDescent="0.25">
      <c r="A257" s="172" t="s">
        <v>65</v>
      </c>
      <c r="B257" s="173"/>
      <c r="C257" s="174"/>
      <c r="D257" s="3"/>
      <c r="E257" s="8">
        <v>3</v>
      </c>
    </row>
    <row r="258" spans="1:5" ht="27" customHeight="1" x14ac:dyDescent="0.25">
      <c r="A258" s="172" t="s">
        <v>66</v>
      </c>
      <c r="B258" s="173"/>
      <c r="C258" s="174"/>
      <c r="D258" s="3"/>
      <c r="E258" s="8">
        <v>3</v>
      </c>
    </row>
    <row r="259" spans="1:5" ht="27" customHeight="1" x14ac:dyDescent="0.25">
      <c r="A259" s="172" t="s">
        <v>67</v>
      </c>
      <c r="B259" s="173"/>
      <c r="C259" s="174"/>
      <c r="D259" s="3"/>
      <c r="E259" s="8">
        <v>3</v>
      </c>
    </row>
    <row r="260" spans="1:5" ht="27" customHeight="1" x14ac:dyDescent="0.25">
      <c r="A260" s="351" t="s">
        <v>378</v>
      </c>
      <c r="B260" s="352"/>
      <c r="C260" s="353"/>
      <c r="D260" s="39" t="s">
        <v>3</v>
      </c>
      <c r="E260" s="8"/>
    </row>
    <row r="261" spans="1:5" ht="27" customHeight="1" x14ac:dyDescent="0.25">
      <c r="A261" s="348" t="s">
        <v>393</v>
      </c>
      <c r="B261" s="349"/>
      <c r="C261" s="350"/>
      <c r="D261" s="3"/>
      <c r="E261" s="8">
        <v>3</v>
      </c>
    </row>
    <row r="262" spans="1:5" ht="27" customHeight="1" x14ac:dyDescent="0.25">
      <c r="A262" s="348" t="s">
        <v>394</v>
      </c>
      <c r="B262" s="349"/>
      <c r="C262" s="350"/>
      <c r="D262" s="3"/>
      <c r="E262" s="8">
        <v>3</v>
      </c>
    </row>
    <row r="263" spans="1:5" ht="27" customHeight="1" x14ac:dyDescent="0.25">
      <c r="A263" s="348" t="s">
        <v>395</v>
      </c>
      <c r="B263" s="349"/>
      <c r="C263" s="350"/>
      <c r="D263" s="3"/>
      <c r="E263" s="8">
        <v>3</v>
      </c>
    </row>
    <row r="264" spans="1:5" ht="27" customHeight="1" x14ac:dyDescent="0.25">
      <c r="A264" s="348" t="s">
        <v>396</v>
      </c>
      <c r="B264" s="349"/>
      <c r="C264" s="350"/>
      <c r="D264" s="3"/>
      <c r="E264" s="8">
        <v>3</v>
      </c>
    </row>
    <row r="265" spans="1:5" ht="27" customHeight="1" x14ac:dyDescent="0.25">
      <c r="A265" s="348" t="s">
        <v>397</v>
      </c>
      <c r="B265" s="349"/>
      <c r="C265" s="350"/>
      <c r="D265" s="3"/>
      <c r="E265" s="8">
        <v>3</v>
      </c>
    </row>
    <row r="266" spans="1:5" ht="27" customHeight="1" x14ac:dyDescent="0.25">
      <c r="A266" s="184" t="s">
        <v>437</v>
      </c>
      <c r="B266" s="185"/>
      <c r="C266" s="185"/>
      <c r="D266" s="39" t="s">
        <v>3</v>
      </c>
      <c r="E266" s="8"/>
    </row>
    <row r="267" spans="1:5" ht="27" customHeight="1" x14ac:dyDescent="0.25">
      <c r="A267" s="172" t="s">
        <v>452</v>
      </c>
      <c r="B267" s="173"/>
      <c r="C267" s="174"/>
      <c r="D267" s="3"/>
      <c r="E267" s="8">
        <v>3</v>
      </c>
    </row>
    <row r="268" spans="1:5" ht="27" customHeight="1" x14ac:dyDescent="0.25">
      <c r="A268" s="172" t="s">
        <v>454</v>
      </c>
      <c r="B268" s="173"/>
      <c r="C268" s="174"/>
      <c r="D268" s="3"/>
      <c r="E268" s="8">
        <v>3</v>
      </c>
    </row>
    <row r="269" spans="1:5" ht="27" customHeight="1" x14ac:dyDescent="0.25">
      <c r="A269" s="172" t="s">
        <v>453</v>
      </c>
      <c r="B269" s="173"/>
      <c r="C269" s="174"/>
      <c r="D269" s="3"/>
      <c r="E269" s="8">
        <v>3</v>
      </c>
    </row>
    <row r="270" spans="1:5" ht="27" customHeight="1" x14ac:dyDescent="0.25">
      <c r="A270" s="164" t="s">
        <v>183</v>
      </c>
      <c r="B270" s="164"/>
      <c r="C270" s="164"/>
      <c r="D270" s="44">
        <f>SUM(D253:D269)</f>
        <v>0</v>
      </c>
      <c r="E270" s="9">
        <f>SUM(E253:E269)</f>
        <v>42</v>
      </c>
    </row>
    <row r="271" spans="1:5" ht="27" customHeight="1" thickBot="1" x14ac:dyDescent="0.3">
      <c r="A271" s="51" t="s">
        <v>106</v>
      </c>
      <c r="B271" s="237" t="s">
        <v>131</v>
      </c>
      <c r="C271" s="237"/>
      <c r="D271" s="237"/>
    </row>
    <row r="272" spans="1:5" ht="27" customHeight="1" x14ac:dyDescent="0.25">
      <c r="A272" s="169" t="s">
        <v>184</v>
      </c>
      <c r="B272" s="170"/>
      <c r="C272" s="46" t="s">
        <v>152</v>
      </c>
      <c r="D272" s="47" t="s">
        <v>153</v>
      </c>
    </row>
    <row r="273" spans="1:5" ht="27" customHeight="1" thickBot="1" x14ac:dyDescent="0.3">
      <c r="A273" s="167"/>
      <c r="B273" s="168"/>
      <c r="C273" s="57">
        <f>D270</f>
        <v>0</v>
      </c>
      <c r="D273" s="58">
        <f>C273/42*100</f>
        <v>0</v>
      </c>
    </row>
    <row r="274" spans="1:5" ht="27" customHeight="1" x14ac:dyDescent="0.25">
      <c r="A274" s="316"/>
      <c r="B274" s="317"/>
      <c r="C274" s="317"/>
      <c r="D274" s="318"/>
    </row>
    <row r="275" spans="1:5" ht="42.75" customHeight="1" x14ac:dyDescent="0.25">
      <c r="A275" s="201" t="s">
        <v>163</v>
      </c>
      <c r="B275" s="202"/>
      <c r="C275" s="202"/>
      <c r="D275" s="203"/>
    </row>
    <row r="276" spans="1:5" ht="27" customHeight="1" x14ac:dyDescent="0.25">
      <c r="A276" s="184" t="s">
        <v>459</v>
      </c>
      <c r="B276" s="185"/>
      <c r="C276" s="185"/>
      <c r="D276" s="38" t="s">
        <v>8</v>
      </c>
    </row>
    <row r="277" spans="1:5" ht="27" customHeight="1" x14ac:dyDescent="0.25">
      <c r="A277" s="184" t="s">
        <v>149</v>
      </c>
      <c r="B277" s="185"/>
      <c r="C277" s="185"/>
      <c r="D277" s="39" t="s">
        <v>3</v>
      </c>
    </row>
    <row r="278" spans="1:5" ht="27" customHeight="1" x14ac:dyDescent="0.25">
      <c r="A278" s="172" t="s">
        <v>68</v>
      </c>
      <c r="B278" s="173"/>
      <c r="C278" s="174"/>
      <c r="D278" s="3"/>
      <c r="E278" s="8">
        <v>3</v>
      </c>
    </row>
    <row r="279" spans="1:5" ht="27" customHeight="1" x14ac:dyDescent="0.25">
      <c r="A279" s="172" t="s">
        <v>69</v>
      </c>
      <c r="B279" s="173"/>
      <c r="C279" s="174"/>
      <c r="D279" s="3"/>
      <c r="E279" s="8">
        <v>3</v>
      </c>
    </row>
    <row r="280" spans="1:5" ht="27" customHeight="1" x14ac:dyDescent="0.25">
      <c r="A280" s="172" t="s">
        <v>70</v>
      </c>
      <c r="B280" s="173"/>
      <c r="C280" s="174"/>
      <c r="D280" s="3"/>
      <c r="E280" s="8">
        <v>3</v>
      </c>
    </row>
    <row r="281" spans="1:5" ht="27" customHeight="1" x14ac:dyDescent="0.25">
      <c r="A281" s="172" t="s">
        <v>71</v>
      </c>
      <c r="B281" s="173"/>
      <c r="C281" s="174"/>
      <c r="D281" s="3"/>
      <c r="E281" s="8">
        <v>3</v>
      </c>
    </row>
    <row r="282" spans="1:5" ht="27" customHeight="1" x14ac:dyDescent="0.25">
      <c r="A282" s="172" t="s">
        <v>72</v>
      </c>
      <c r="B282" s="173"/>
      <c r="C282" s="174"/>
      <c r="D282" s="3"/>
      <c r="E282" s="8">
        <v>3</v>
      </c>
    </row>
    <row r="283" spans="1:5" ht="27" customHeight="1" x14ac:dyDescent="0.25">
      <c r="A283" s="172" t="s">
        <v>73</v>
      </c>
      <c r="B283" s="173"/>
      <c r="C283" s="174"/>
      <c r="D283" s="3"/>
      <c r="E283" s="8">
        <v>3</v>
      </c>
    </row>
    <row r="284" spans="1:5" ht="27" customHeight="1" x14ac:dyDescent="0.25">
      <c r="A284" s="172" t="s">
        <v>74</v>
      </c>
      <c r="B284" s="173"/>
      <c r="C284" s="174"/>
      <c r="D284" s="3"/>
      <c r="E284" s="8">
        <v>3</v>
      </c>
    </row>
    <row r="285" spans="1:5" ht="27" customHeight="1" x14ac:dyDescent="0.25">
      <c r="A285" s="172" t="s">
        <v>75</v>
      </c>
      <c r="B285" s="173"/>
      <c r="C285" s="174"/>
      <c r="D285" s="3"/>
      <c r="E285" s="8">
        <v>3</v>
      </c>
    </row>
    <row r="286" spans="1:5" ht="27" customHeight="1" x14ac:dyDescent="0.25">
      <c r="A286" s="172" t="s">
        <v>76</v>
      </c>
      <c r="B286" s="173"/>
      <c r="C286" s="174"/>
      <c r="D286" s="3"/>
      <c r="E286" s="8">
        <v>3</v>
      </c>
    </row>
    <row r="287" spans="1:5" ht="27" customHeight="1" x14ac:dyDescent="0.25">
      <c r="A287" s="175" t="s">
        <v>150</v>
      </c>
      <c r="B287" s="176"/>
      <c r="C287" s="177"/>
      <c r="D287" s="39" t="s">
        <v>3</v>
      </c>
    </row>
    <row r="288" spans="1:5" ht="27" customHeight="1" x14ac:dyDescent="0.25">
      <c r="A288" s="172" t="s">
        <v>488</v>
      </c>
      <c r="B288" s="173"/>
      <c r="C288" s="174"/>
      <c r="D288" s="3"/>
      <c r="E288" s="8">
        <v>3</v>
      </c>
    </row>
    <row r="289" spans="1:5" ht="27" customHeight="1" x14ac:dyDescent="0.25">
      <c r="A289" s="172" t="s">
        <v>77</v>
      </c>
      <c r="B289" s="173"/>
      <c r="C289" s="174"/>
      <c r="D289" s="3"/>
      <c r="E289" s="8">
        <v>3</v>
      </c>
    </row>
    <row r="290" spans="1:5" ht="27" customHeight="1" x14ac:dyDescent="0.25">
      <c r="A290" s="172" t="s">
        <v>78</v>
      </c>
      <c r="B290" s="173"/>
      <c r="C290" s="174"/>
      <c r="D290" s="3"/>
      <c r="E290" s="8">
        <v>3</v>
      </c>
    </row>
    <row r="291" spans="1:5" ht="27" customHeight="1" x14ac:dyDescent="0.25">
      <c r="A291" s="172" t="s">
        <v>79</v>
      </c>
      <c r="B291" s="173"/>
      <c r="C291" s="174"/>
      <c r="D291" s="3"/>
      <c r="E291" s="8">
        <v>3</v>
      </c>
    </row>
    <row r="292" spans="1:5" ht="27" customHeight="1" x14ac:dyDescent="0.25">
      <c r="A292" s="172" t="s">
        <v>80</v>
      </c>
      <c r="B292" s="173"/>
      <c r="C292" s="174"/>
      <c r="D292" s="3"/>
      <c r="E292" s="8">
        <v>3</v>
      </c>
    </row>
    <row r="293" spans="1:5" ht="27" customHeight="1" x14ac:dyDescent="0.25">
      <c r="A293" s="172" t="s">
        <v>81</v>
      </c>
      <c r="B293" s="173"/>
      <c r="C293" s="174"/>
      <c r="D293" s="3"/>
      <c r="E293" s="8">
        <v>3</v>
      </c>
    </row>
    <row r="294" spans="1:5" ht="27" customHeight="1" x14ac:dyDescent="0.25">
      <c r="A294" s="172" t="s">
        <v>82</v>
      </c>
      <c r="B294" s="173"/>
      <c r="C294" s="174"/>
      <c r="D294" s="3"/>
      <c r="E294" s="8">
        <v>3</v>
      </c>
    </row>
    <row r="295" spans="1:5" ht="27" customHeight="1" x14ac:dyDescent="0.25">
      <c r="A295" s="172" t="s">
        <v>83</v>
      </c>
      <c r="B295" s="173"/>
      <c r="C295" s="174"/>
      <c r="D295" s="3"/>
      <c r="E295" s="8">
        <v>3</v>
      </c>
    </row>
    <row r="296" spans="1:5" ht="27" customHeight="1" x14ac:dyDescent="0.25">
      <c r="A296" s="172" t="s">
        <v>84</v>
      </c>
      <c r="B296" s="173"/>
      <c r="C296" s="174"/>
      <c r="D296" s="3"/>
      <c r="E296" s="8">
        <v>3</v>
      </c>
    </row>
    <row r="297" spans="1:5" ht="27" customHeight="1" x14ac:dyDescent="0.25">
      <c r="A297" s="351" t="s">
        <v>378</v>
      </c>
      <c r="B297" s="352"/>
      <c r="C297" s="353"/>
      <c r="D297" s="39" t="s">
        <v>3</v>
      </c>
      <c r="E297" s="8"/>
    </row>
    <row r="298" spans="1:5" ht="27" customHeight="1" x14ac:dyDescent="0.25">
      <c r="A298" s="348" t="s">
        <v>398</v>
      </c>
      <c r="B298" s="349"/>
      <c r="C298" s="350"/>
      <c r="D298" s="3"/>
      <c r="E298" s="8">
        <v>3</v>
      </c>
    </row>
    <row r="299" spans="1:5" ht="27" customHeight="1" x14ac:dyDescent="0.25">
      <c r="A299" s="348" t="s">
        <v>399</v>
      </c>
      <c r="B299" s="349"/>
      <c r="C299" s="350"/>
      <c r="D299" s="3"/>
      <c r="E299" s="8">
        <v>3</v>
      </c>
    </row>
    <row r="300" spans="1:5" ht="27" customHeight="1" x14ac:dyDescent="0.25">
      <c r="A300" s="348" t="s">
        <v>400</v>
      </c>
      <c r="B300" s="349"/>
      <c r="C300" s="350"/>
      <c r="D300" s="3"/>
      <c r="E300" s="8">
        <v>3</v>
      </c>
    </row>
    <row r="301" spans="1:5" ht="27" customHeight="1" x14ac:dyDescent="0.25">
      <c r="A301" s="184" t="s">
        <v>437</v>
      </c>
      <c r="B301" s="185"/>
      <c r="C301" s="185"/>
      <c r="D301" s="39" t="s">
        <v>3</v>
      </c>
      <c r="E301" s="8"/>
    </row>
    <row r="302" spans="1:5" ht="27" customHeight="1" x14ac:dyDescent="0.25">
      <c r="A302" s="172" t="s">
        <v>456</v>
      </c>
      <c r="B302" s="173"/>
      <c r="C302" s="174"/>
      <c r="D302" s="3"/>
      <c r="E302" s="8">
        <v>3</v>
      </c>
    </row>
    <row r="303" spans="1:5" ht="27" customHeight="1" x14ac:dyDescent="0.25">
      <c r="A303" s="172" t="s">
        <v>420</v>
      </c>
      <c r="B303" s="173"/>
      <c r="C303" s="174"/>
      <c r="D303" s="3"/>
      <c r="E303" s="8">
        <v>3</v>
      </c>
    </row>
    <row r="304" spans="1:5" ht="27" customHeight="1" x14ac:dyDescent="0.25">
      <c r="A304" s="172" t="s">
        <v>457</v>
      </c>
      <c r="B304" s="173"/>
      <c r="C304" s="174"/>
      <c r="D304" s="3"/>
      <c r="E304" s="8">
        <v>3</v>
      </c>
    </row>
    <row r="305" spans="1:5" ht="27" customHeight="1" x14ac:dyDescent="0.25">
      <c r="A305" s="172" t="s">
        <v>458</v>
      </c>
      <c r="B305" s="173"/>
      <c r="C305" s="174"/>
      <c r="D305" s="3"/>
      <c r="E305" s="8">
        <v>3</v>
      </c>
    </row>
    <row r="306" spans="1:5" ht="27" customHeight="1" x14ac:dyDescent="0.25">
      <c r="A306" s="164" t="s">
        <v>186</v>
      </c>
      <c r="B306" s="164"/>
      <c r="C306" s="164"/>
      <c r="D306" s="44">
        <f>SUM(D278:D305)</f>
        <v>0</v>
      </c>
      <c r="E306" s="9">
        <f>SUM(E278:E305)</f>
        <v>75</v>
      </c>
    </row>
    <row r="307" spans="1:5" ht="27" customHeight="1" thickBot="1" x14ac:dyDescent="0.3">
      <c r="A307" s="45" t="s">
        <v>106</v>
      </c>
      <c r="B307" s="237" t="s">
        <v>131</v>
      </c>
      <c r="C307" s="237"/>
      <c r="D307" s="237"/>
    </row>
    <row r="308" spans="1:5" ht="27" customHeight="1" x14ac:dyDescent="0.25">
      <c r="A308" s="169" t="s">
        <v>187</v>
      </c>
      <c r="B308" s="170"/>
      <c r="C308" s="46" t="s">
        <v>152</v>
      </c>
      <c r="D308" s="47" t="s">
        <v>153</v>
      </c>
    </row>
    <row r="309" spans="1:5" ht="27" customHeight="1" thickBot="1" x14ac:dyDescent="0.3">
      <c r="A309" s="167"/>
      <c r="B309" s="168"/>
      <c r="C309" s="48">
        <f>D306</f>
        <v>0</v>
      </c>
      <c r="D309" s="49">
        <f>C309/75*100</f>
        <v>0</v>
      </c>
    </row>
    <row r="310" spans="1:5" ht="27" customHeight="1" x14ac:dyDescent="0.25">
      <c r="A310" s="194"/>
      <c r="B310" s="195"/>
      <c r="C310" s="195"/>
      <c r="D310" s="196"/>
    </row>
    <row r="311" spans="1:5" ht="44.25" customHeight="1" x14ac:dyDescent="0.25">
      <c r="A311" s="201" t="s">
        <v>180</v>
      </c>
      <c r="B311" s="202"/>
      <c r="C311" s="202"/>
      <c r="D311" s="203"/>
    </row>
    <row r="312" spans="1:5" ht="27" customHeight="1" x14ac:dyDescent="0.25">
      <c r="A312" s="184" t="s">
        <v>470</v>
      </c>
      <c r="B312" s="185"/>
      <c r="C312" s="185"/>
      <c r="D312" s="38" t="s">
        <v>8</v>
      </c>
    </row>
    <row r="313" spans="1:5" ht="27" customHeight="1" x14ac:dyDescent="0.25">
      <c r="A313" s="184" t="s">
        <v>164</v>
      </c>
      <c r="B313" s="185"/>
      <c r="C313" s="185"/>
      <c r="D313" s="39" t="s">
        <v>3</v>
      </c>
    </row>
    <row r="314" spans="1:5" ht="27" customHeight="1" x14ac:dyDescent="0.25">
      <c r="A314" s="172" t="s">
        <v>85</v>
      </c>
      <c r="B314" s="173"/>
      <c r="C314" s="174"/>
      <c r="D314" s="3"/>
      <c r="E314" s="8">
        <v>3</v>
      </c>
    </row>
    <row r="315" spans="1:5" ht="27" customHeight="1" x14ac:dyDescent="0.25">
      <c r="A315" s="172" t="s">
        <v>86</v>
      </c>
      <c r="B315" s="173"/>
      <c r="C315" s="174"/>
      <c r="D315" s="3"/>
      <c r="E315" s="8">
        <v>3</v>
      </c>
    </row>
    <row r="316" spans="1:5" ht="27" customHeight="1" x14ac:dyDescent="0.25">
      <c r="A316" s="172" t="s">
        <v>87</v>
      </c>
      <c r="B316" s="173"/>
      <c r="C316" s="174"/>
      <c r="D316" s="3"/>
      <c r="E316" s="8">
        <v>3</v>
      </c>
    </row>
    <row r="317" spans="1:5" ht="27" customHeight="1" x14ac:dyDescent="0.25">
      <c r="A317" s="172" t="s">
        <v>88</v>
      </c>
      <c r="B317" s="173"/>
      <c r="C317" s="174"/>
      <c r="D317" s="3"/>
      <c r="E317" s="8">
        <v>3</v>
      </c>
    </row>
    <row r="318" spans="1:5" ht="27" customHeight="1" x14ac:dyDescent="0.25">
      <c r="A318" s="172" t="s">
        <v>89</v>
      </c>
      <c r="B318" s="173"/>
      <c r="C318" s="174"/>
      <c r="D318" s="3"/>
      <c r="E318" s="8">
        <v>3</v>
      </c>
    </row>
    <row r="319" spans="1:5" ht="27" customHeight="1" x14ac:dyDescent="0.25">
      <c r="A319" s="172" t="s">
        <v>90</v>
      </c>
      <c r="B319" s="173"/>
      <c r="C319" s="174"/>
      <c r="D319" s="3"/>
      <c r="E319" s="8">
        <v>3</v>
      </c>
    </row>
    <row r="320" spans="1:5" ht="27" customHeight="1" x14ac:dyDescent="0.25">
      <c r="A320" s="172" t="s">
        <v>91</v>
      </c>
      <c r="B320" s="173"/>
      <c r="C320" s="174"/>
      <c r="D320" s="3"/>
      <c r="E320" s="8">
        <v>3</v>
      </c>
    </row>
    <row r="321" spans="1:5" ht="27" customHeight="1" x14ac:dyDescent="0.25">
      <c r="A321" s="172" t="s">
        <v>92</v>
      </c>
      <c r="B321" s="173"/>
      <c r="C321" s="174"/>
      <c r="D321" s="3"/>
      <c r="E321" s="8">
        <v>3</v>
      </c>
    </row>
    <row r="322" spans="1:5" ht="27" customHeight="1" x14ac:dyDescent="0.25">
      <c r="A322" s="172" t="s">
        <v>93</v>
      </c>
      <c r="B322" s="173"/>
      <c r="C322" s="174"/>
      <c r="D322" s="3"/>
      <c r="E322" s="8">
        <v>3</v>
      </c>
    </row>
    <row r="323" spans="1:5" ht="27" customHeight="1" x14ac:dyDescent="0.25">
      <c r="A323" s="172" t="s">
        <v>100</v>
      </c>
      <c r="B323" s="173"/>
      <c r="C323" s="174"/>
      <c r="D323" s="3"/>
      <c r="E323" s="8">
        <v>3</v>
      </c>
    </row>
    <row r="324" spans="1:5" ht="27" customHeight="1" x14ac:dyDescent="0.25">
      <c r="A324" s="172" t="s">
        <v>101</v>
      </c>
      <c r="B324" s="173"/>
      <c r="C324" s="174"/>
      <c r="D324" s="3"/>
      <c r="E324" s="8">
        <v>3</v>
      </c>
    </row>
    <row r="325" spans="1:5" ht="27" customHeight="1" x14ac:dyDescent="0.25">
      <c r="A325" s="172" t="s">
        <v>102</v>
      </c>
      <c r="B325" s="173"/>
      <c r="C325" s="174"/>
      <c r="D325" s="3"/>
      <c r="E325" s="8">
        <v>3</v>
      </c>
    </row>
    <row r="326" spans="1:5" ht="27" customHeight="1" x14ac:dyDescent="0.25">
      <c r="A326" s="172" t="s">
        <v>103</v>
      </c>
      <c r="B326" s="173"/>
      <c r="C326" s="174"/>
      <c r="D326" s="3"/>
      <c r="E326" s="8">
        <v>3</v>
      </c>
    </row>
    <row r="327" spans="1:5" ht="27" customHeight="1" x14ac:dyDescent="0.25">
      <c r="A327" s="175" t="s">
        <v>150</v>
      </c>
      <c r="B327" s="176"/>
      <c r="C327" s="177"/>
      <c r="D327" s="39" t="s">
        <v>3</v>
      </c>
    </row>
    <row r="328" spans="1:5" ht="27" customHeight="1" x14ac:dyDescent="0.25">
      <c r="A328" s="172" t="s">
        <v>94</v>
      </c>
      <c r="B328" s="173"/>
      <c r="C328" s="174"/>
      <c r="D328" s="3"/>
      <c r="E328" s="8">
        <v>3</v>
      </c>
    </row>
    <row r="329" spans="1:5" ht="27" customHeight="1" x14ac:dyDescent="0.25">
      <c r="A329" s="172" t="s">
        <v>95</v>
      </c>
      <c r="B329" s="173"/>
      <c r="C329" s="174"/>
      <c r="D329" s="3"/>
      <c r="E329" s="8">
        <v>3</v>
      </c>
    </row>
    <row r="330" spans="1:5" ht="27" customHeight="1" x14ac:dyDescent="0.25">
      <c r="A330" s="172" t="s">
        <v>96</v>
      </c>
      <c r="B330" s="173"/>
      <c r="C330" s="174"/>
      <c r="D330" s="3"/>
      <c r="E330" s="8">
        <v>3</v>
      </c>
    </row>
    <row r="331" spans="1:5" ht="27" customHeight="1" x14ac:dyDescent="0.25">
      <c r="A331" s="172" t="s">
        <v>97</v>
      </c>
      <c r="B331" s="173"/>
      <c r="C331" s="174"/>
      <c r="D331" s="3"/>
      <c r="E331" s="8">
        <v>3</v>
      </c>
    </row>
    <row r="332" spans="1:5" ht="27" customHeight="1" x14ac:dyDescent="0.25">
      <c r="A332" s="172" t="s">
        <v>98</v>
      </c>
      <c r="B332" s="173"/>
      <c r="C332" s="174"/>
      <c r="D332" s="3"/>
      <c r="E332" s="8">
        <v>3</v>
      </c>
    </row>
    <row r="333" spans="1:5" ht="27" customHeight="1" x14ac:dyDescent="0.25">
      <c r="A333" s="172" t="s">
        <v>99</v>
      </c>
      <c r="B333" s="173"/>
      <c r="C333" s="174"/>
      <c r="D333" s="3"/>
      <c r="E333" s="8">
        <v>3</v>
      </c>
    </row>
    <row r="334" spans="1:5" ht="27" customHeight="1" x14ac:dyDescent="0.25">
      <c r="A334" s="351" t="s">
        <v>378</v>
      </c>
      <c r="B334" s="352"/>
      <c r="C334" s="353"/>
      <c r="D334" s="39" t="s">
        <v>3</v>
      </c>
      <c r="E334" s="8"/>
    </row>
    <row r="335" spans="1:5" ht="27" customHeight="1" x14ac:dyDescent="0.25">
      <c r="A335" s="348" t="s">
        <v>401</v>
      </c>
      <c r="B335" s="349"/>
      <c r="C335" s="350"/>
      <c r="D335" s="3"/>
      <c r="E335" s="8">
        <v>3</v>
      </c>
    </row>
    <row r="336" spans="1:5" ht="27" customHeight="1" x14ac:dyDescent="0.25">
      <c r="A336" s="348" t="s">
        <v>402</v>
      </c>
      <c r="B336" s="349"/>
      <c r="C336" s="350"/>
      <c r="D336" s="3"/>
      <c r="E336" s="8">
        <v>3</v>
      </c>
    </row>
    <row r="337" spans="1:5" ht="27" customHeight="1" x14ac:dyDescent="0.25">
      <c r="A337" s="184" t="s">
        <v>437</v>
      </c>
      <c r="B337" s="185"/>
      <c r="C337" s="185"/>
      <c r="D337" s="39" t="s">
        <v>3</v>
      </c>
      <c r="E337" s="8"/>
    </row>
    <row r="338" spans="1:5" ht="27" customHeight="1" x14ac:dyDescent="0.25">
      <c r="A338" s="172" t="s">
        <v>460</v>
      </c>
      <c r="B338" s="173"/>
      <c r="C338" s="174"/>
      <c r="D338" s="3"/>
      <c r="E338" s="8">
        <v>3</v>
      </c>
    </row>
    <row r="339" spans="1:5" ht="27" customHeight="1" x14ac:dyDescent="0.25">
      <c r="A339" s="172" t="s">
        <v>461</v>
      </c>
      <c r="B339" s="173"/>
      <c r="C339" s="174"/>
      <c r="D339" s="3"/>
      <c r="E339" s="8">
        <v>3</v>
      </c>
    </row>
    <row r="340" spans="1:5" ht="27" customHeight="1" x14ac:dyDescent="0.25">
      <c r="A340" s="164" t="s">
        <v>188</v>
      </c>
      <c r="B340" s="164"/>
      <c r="C340" s="164"/>
      <c r="D340" s="44">
        <f>SUM(D314:D339)</f>
        <v>0</v>
      </c>
      <c r="E340" s="9">
        <f>SUM(E314:E339)</f>
        <v>69</v>
      </c>
    </row>
    <row r="341" spans="1:5" ht="27" customHeight="1" thickBot="1" x14ac:dyDescent="0.3">
      <c r="A341" s="45" t="s">
        <v>106</v>
      </c>
      <c r="B341" s="237" t="s">
        <v>131</v>
      </c>
      <c r="C341" s="237"/>
      <c r="D341" s="237"/>
    </row>
    <row r="342" spans="1:5" ht="27" customHeight="1" x14ac:dyDescent="0.25">
      <c r="A342" s="169" t="s">
        <v>189</v>
      </c>
      <c r="B342" s="170"/>
      <c r="C342" s="46" t="s">
        <v>152</v>
      </c>
      <c r="D342" s="47" t="s">
        <v>153</v>
      </c>
    </row>
    <row r="343" spans="1:5" ht="27" customHeight="1" thickBot="1" x14ac:dyDescent="0.3">
      <c r="A343" s="167"/>
      <c r="B343" s="168"/>
      <c r="C343" s="57">
        <f>D340</f>
        <v>0</v>
      </c>
      <c r="D343" s="49">
        <f>D340/69*100</f>
        <v>0</v>
      </c>
    </row>
    <row r="344" spans="1:5" ht="27" customHeight="1" thickBot="1" x14ac:dyDescent="0.3">
      <c r="A344" s="181"/>
      <c r="B344" s="182"/>
      <c r="C344" s="182"/>
      <c r="D344" s="183"/>
    </row>
    <row r="345" spans="1:5" ht="27" customHeight="1" x14ac:dyDescent="0.25">
      <c r="A345" s="169" t="s">
        <v>190</v>
      </c>
      <c r="B345" s="170"/>
      <c r="C345" s="46" t="s">
        <v>176</v>
      </c>
      <c r="D345" s="52" t="s">
        <v>177</v>
      </c>
    </row>
    <row r="346" spans="1:5" ht="27" customHeight="1" thickBot="1" x14ac:dyDescent="0.3">
      <c r="A346" s="167"/>
      <c r="B346" s="168"/>
      <c r="C346" s="59">
        <f>C248+C273+C309+C343</f>
        <v>0</v>
      </c>
      <c r="D346" s="54">
        <f>C346/222*100</f>
        <v>0</v>
      </c>
      <c r="E346" s="9">
        <f>E245+E270+E306+E340</f>
        <v>222</v>
      </c>
    </row>
    <row r="347" spans="1:5" ht="27" customHeight="1" thickBot="1" x14ac:dyDescent="0.3">
      <c r="A347" s="181"/>
      <c r="B347" s="182"/>
      <c r="C347" s="182"/>
      <c r="D347" s="183"/>
    </row>
    <row r="348" spans="1:5" ht="27" customHeight="1" x14ac:dyDescent="0.25">
      <c r="A348" s="178" t="s">
        <v>464</v>
      </c>
      <c r="B348" s="178"/>
      <c r="C348" s="178"/>
      <c r="D348" s="178"/>
    </row>
    <row r="349" spans="1:5" ht="39.75" customHeight="1" x14ac:dyDescent="0.25">
      <c r="A349" s="380" t="s">
        <v>463</v>
      </c>
      <c r="B349" s="173"/>
      <c r="C349" s="173"/>
      <c r="D349" s="358"/>
    </row>
    <row r="350" spans="1:5" ht="27" customHeight="1" x14ac:dyDescent="0.25">
      <c r="A350" s="175" t="s">
        <v>465</v>
      </c>
      <c r="B350" s="176"/>
      <c r="C350" s="177"/>
      <c r="D350" s="38" t="s">
        <v>8</v>
      </c>
    </row>
    <row r="351" spans="1:5" ht="27" customHeight="1" x14ac:dyDescent="0.25">
      <c r="A351" s="175" t="s">
        <v>164</v>
      </c>
      <c r="B351" s="176"/>
      <c r="C351" s="177"/>
      <c r="D351" s="39" t="s">
        <v>3</v>
      </c>
    </row>
    <row r="352" spans="1:5" ht="27" customHeight="1" x14ac:dyDescent="0.25">
      <c r="A352" s="161" t="s">
        <v>489</v>
      </c>
      <c r="B352" s="162"/>
      <c r="C352" s="163"/>
      <c r="D352" s="3"/>
      <c r="E352" s="8">
        <v>3</v>
      </c>
    </row>
    <row r="353" spans="1:5" ht="33.75" customHeight="1" x14ac:dyDescent="0.25">
      <c r="A353" s="161" t="s">
        <v>490</v>
      </c>
      <c r="B353" s="162"/>
      <c r="C353" s="163"/>
      <c r="D353" s="3"/>
      <c r="E353" s="8">
        <v>3</v>
      </c>
    </row>
    <row r="354" spans="1:5" ht="27" customHeight="1" x14ac:dyDescent="0.25">
      <c r="A354" s="161" t="s">
        <v>491</v>
      </c>
      <c r="B354" s="162"/>
      <c r="C354" s="163"/>
      <c r="D354" s="3"/>
      <c r="E354" s="8">
        <v>3</v>
      </c>
    </row>
    <row r="355" spans="1:5" ht="27" customHeight="1" x14ac:dyDescent="0.25">
      <c r="A355" s="175" t="s">
        <v>150</v>
      </c>
      <c r="B355" s="176"/>
      <c r="C355" s="177"/>
      <c r="D355" s="39" t="s">
        <v>3</v>
      </c>
    </row>
    <row r="356" spans="1:5" ht="27" customHeight="1" x14ac:dyDescent="0.25">
      <c r="A356" s="161" t="s">
        <v>492</v>
      </c>
      <c r="B356" s="162"/>
      <c r="C356" s="163"/>
      <c r="D356" s="3"/>
      <c r="E356" s="8">
        <v>3</v>
      </c>
    </row>
    <row r="357" spans="1:5" ht="27" customHeight="1" x14ac:dyDescent="0.25">
      <c r="A357" s="161" t="s">
        <v>493</v>
      </c>
      <c r="B357" s="162"/>
      <c r="C357" s="163"/>
      <c r="D357" s="3"/>
      <c r="E357" s="8">
        <v>3</v>
      </c>
    </row>
    <row r="358" spans="1:5" ht="27" customHeight="1" x14ac:dyDescent="0.25">
      <c r="A358" s="161" t="s">
        <v>494</v>
      </c>
      <c r="B358" s="162"/>
      <c r="C358" s="163"/>
      <c r="D358" s="3"/>
      <c r="E358" s="8">
        <v>3</v>
      </c>
    </row>
    <row r="359" spans="1:5" ht="27" customHeight="1" x14ac:dyDescent="0.25">
      <c r="A359" s="161" t="s">
        <v>495</v>
      </c>
      <c r="B359" s="162"/>
      <c r="C359" s="163"/>
      <c r="D359" s="3"/>
      <c r="E359" s="8">
        <v>3</v>
      </c>
    </row>
    <row r="360" spans="1:5" ht="27" customHeight="1" x14ac:dyDescent="0.25">
      <c r="A360" s="351" t="s">
        <v>378</v>
      </c>
      <c r="B360" s="352"/>
      <c r="C360" s="353"/>
      <c r="D360" s="39" t="s">
        <v>3</v>
      </c>
      <c r="E360" s="8"/>
    </row>
    <row r="361" spans="1:5" ht="27" customHeight="1" x14ac:dyDescent="0.25">
      <c r="A361" s="161" t="s">
        <v>496</v>
      </c>
      <c r="B361" s="162"/>
      <c r="C361" s="163"/>
      <c r="D361" s="3"/>
      <c r="E361" s="8">
        <v>3</v>
      </c>
    </row>
    <row r="362" spans="1:5" ht="27" customHeight="1" x14ac:dyDescent="0.25">
      <c r="A362" s="161" t="s">
        <v>497</v>
      </c>
      <c r="B362" s="162"/>
      <c r="C362" s="163"/>
      <c r="D362" s="3"/>
      <c r="E362" s="8">
        <v>3</v>
      </c>
    </row>
    <row r="363" spans="1:5" ht="27" customHeight="1" x14ac:dyDescent="0.25">
      <c r="A363" s="161" t="s">
        <v>498</v>
      </c>
      <c r="B363" s="162"/>
      <c r="C363" s="163"/>
      <c r="D363" s="3"/>
      <c r="E363" s="8">
        <v>3</v>
      </c>
    </row>
    <row r="364" spans="1:5" ht="27" customHeight="1" x14ac:dyDescent="0.25">
      <c r="A364" s="161" t="s">
        <v>499</v>
      </c>
      <c r="B364" s="162"/>
      <c r="C364" s="163"/>
      <c r="D364" s="3"/>
      <c r="E364" s="8">
        <v>3</v>
      </c>
    </row>
    <row r="365" spans="1:5" ht="27" customHeight="1" x14ac:dyDescent="0.25">
      <c r="A365" s="161" t="s">
        <v>500</v>
      </c>
      <c r="B365" s="162"/>
      <c r="C365" s="163"/>
      <c r="D365" s="3"/>
      <c r="E365" s="8">
        <v>3</v>
      </c>
    </row>
    <row r="366" spans="1:5" ht="27" customHeight="1" x14ac:dyDescent="0.25">
      <c r="A366" s="184" t="s">
        <v>437</v>
      </c>
      <c r="B366" s="185"/>
      <c r="C366" s="185"/>
      <c r="D366" s="39" t="s">
        <v>3</v>
      </c>
      <c r="E366" s="8"/>
    </row>
    <row r="367" spans="1:5" ht="27" customHeight="1" x14ac:dyDescent="0.25">
      <c r="A367" s="161" t="s">
        <v>501</v>
      </c>
      <c r="B367" s="162"/>
      <c r="C367" s="163"/>
      <c r="D367" s="3"/>
      <c r="E367" s="8">
        <v>3</v>
      </c>
    </row>
    <row r="368" spans="1:5" ht="27" customHeight="1" x14ac:dyDescent="0.25">
      <c r="A368" s="161" t="s">
        <v>502</v>
      </c>
      <c r="B368" s="162"/>
      <c r="C368" s="163"/>
      <c r="D368" s="3"/>
      <c r="E368" s="8">
        <v>3</v>
      </c>
    </row>
    <row r="369" spans="1:5" ht="27" customHeight="1" x14ac:dyDescent="0.25">
      <c r="A369" s="161" t="s">
        <v>503</v>
      </c>
      <c r="B369" s="162"/>
      <c r="C369" s="163"/>
      <c r="D369" s="3"/>
      <c r="E369" s="8">
        <v>3</v>
      </c>
    </row>
    <row r="370" spans="1:5" ht="27" customHeight="1" x14ac:dyDescent="0.25">
      <c r="A370" s="161" t="s">
        <v>504</v>
      </c>
      <c r="B370" s="162"/>
      <c r="C370" s="163"/>
      <c r="D370" s="3"/>
      <c r="E370" s="8">
        <v>3</v>
      </c>
    </row>
    <row r="371" spans="1:5" ht="27" customHeight="1" x14ac:dyDescent="0.25">
      <c r="A371" s="161" t="s">
        <v>505</v>
      </c>
      <c r="B371" s="162"/>
      <c r="C371" s="163"/>
      <c r="D371" s="3"/>
      <c r="E371" s="8">
        <v>3</v>
      </c>
    </row>
    <row r="372" spans="1:5" ht="27" customHeight="1" x14ac:dyDescent="0.25">
      <c r="A372" s="164" t="s">
        <v>191</v>
      </c>
      <c r="B372" s="164"/>
      <c r="C372" s="164"/>
      <c r="D372" s="102">
        <f>SUM(D352:D371)</f>
        <v>0</v>
      </c>
      <c r="E372" s="8">
        <f>SUM(E352:E371)</f>
        <v>51</v>
      </c>
    </row>
    <row r="373" spans="1:5" ht="27" customHeight="1" thickBot="1" x14ac:dyDescent="0.3">
      <c r="A373" s="61" t="s">
        <v>106</v>
      </c>
      <c r="B373" s="237" t="s">
        <v>131</v>
      </c>
      <c r="C373" s="237"/>
      <c r="D373" s="237"/>
      <c r="E373" s="8"/>
    </row>
    <row r="374" spans="1:5" ht="27" customHeight="1" x14ac:dyDescent="0.25">
      <c r="A374" s="165" t="s">
        <v>471</v>
      </c>
      <c r="B374" s="166"/>
      <c r="C374" s="62" t="s">
        <v>152</v>
      </c>
      <c r="D374" s="63" t="s">
        <v>153</v>
      </c>
      <c r="E374" s="8"/>
    </row>
    <row r="375" spans="1:5" ht="27" customHeight="1" thickBot="1" x14ac:dyDescent="0.3">
      <c r="A375" s="167"/>
      <c r="B375" s="168"/>
      <c r="C375" s="57">
        <f>D372</f>
        <v>0</v>
      </c>
      <c r="D375" s="49">
        <f>C375/51*100</f>
        <v>0</v>
      </c>
      <c r="E375" s="8"/>
    </row>
    <row r="376" spans="1:5" ht="27" customHeight="1" thickBot="1" x14ac:dyDescent="0.3">
      <c r="A376" s="181"/>
      <c r="B376" s="182"/>
      <c r="C376" s="182"/>
      <c r="D376" s="183"/>
      <c r="E376" s="8"/>
    </row>
    <row r="377" spans="1:5" ht="27" customHeight="1" x14ac:dyDescent="0.25">
      <c r="A377" s="169" t="s">
        <v>466</v>
      </c>
      <c r="B377" s="170"/>
      <c r="C377" s="46" t="s">
        <v>176</v>
      </c>
      <c r="D377" s="52" t="s">
        <v>177</v>
      </c>
      <c r="E377" s="8"/>
    </row>
    <row r="378" spans="1:5" ht="27" customHeight="1" thickBot="1" x14ac:dyDescent="0.3">
      <c r="A378" s="167"/>
      <c r="B378" s="168"/>
      <c r="C378" s="64">
        <f>C375</f>
        <v>0</v>
      </c>
      <c r="D378" s="54">
        <f>C378/51*100</f>
        <v>0</v>
      </c>
      <c r="E378" s="8">
        <f>E372</f>
        <v>51</v>
      </c>
    </row>
    <row r="379" spans="1:5" ht="27" customHeight="1" thickBot="1" x14ac:dyDescent="0.3">
      <c r="A379" s="171"/>
      <c r="B379" s="171"/>
      <c r="C379" s="171"/>
      <c r="D379" s="171"/>
      <c r="E379" s="8"/>
    </row>
    <row r="380" spans="1:5" ht="27" customHeight="1" thickBot="1" x14ac:dyDescent="0.3">
      <c r="A380" s="169" t="s">
        <v>192</v>
      </c>
      <c r="B380" s="170"/>
      <c r="C380" s="65" t="s">
        <v>140</v>
      </c>
      <c r="D380" s="66" t="s">
        <v>141</v>
      </c>
      <c r="E380" s="9">
        <f>E378+E346+E224</f>
        <v>510</v>
      </c>
    </row>
    <row r="381" spans="1:5" ht="41.25" customHeight="1" x14ac:dyDescent="0.25">
      <c r="A381" s="204" t="s">
        <v>511</v>
      </c>
      <c r="B381" s="205"/>
      <c r="C381" s="326">
        <f>C224+C346+C378</f>
        <v>0</v>
      </c>
      <c r="D381" s="328">
        <f>C381/510*100</f>
        <v>0</v>
      </c>
    </row>
    <row r="382" spans="1:5" ht="37.5" customHeight="1" thickBot="1" x14ac:dyDescent="0.3">
      <c r="A382" s="313" t="s">
        <v>193</v>
      </c>
      <c r="B382" s="314"/>
      <c r="C382" s="327"/>
      <c r="D382" s="329"/>
    </row>
    <row r="383" spans="1:5" ht="27" customHeight="1" thickBot="1" x14ac:dyDescent="0.3">
      <c r="A383" s="330"/>
      <c r="B383" s="331"/>
      <c r="C383" s="182"/>
      <c r="D383" s="183"/>
    </row>
    <row r="384" spans="1:5" ht="27" customHeight="1" thickBot="1" x14ac:dyDescent="0.3">
      <c r="A384" s="338" t="s">
        <v>194</v>
      </c>
      <c r="B384" s="338"/>
      <c r="C384" s="338"/>
      <c r="D384" s="338"/>
    </row>
    <row r="385" spans="1:4" ht="27" customHeight="1" thickBot="1" x14ac:dyDescent="0.3">
      <c r="A385" s="200" t="s">
        <v>110</v>
      </c>
      <c r="B385" s="200"/>
      <c r="C385" s="200"/>
      <c r="D385" s="200"/>
    </row>
    <row r="386" spans="1:4" ht="27" customHeight="1" x14ac:dyDescent="0.25">
      <c r="A386" s="339" t="s">
        <v>195</v>
      </c>
      <c r="B386" s="332"/>
      <c r="C386" s="332" t="s">
        <v>196</v>
      </c>
      <c r="D386" s="333"/>
    </row>
    <row r="387" spans="1:4" ht="27" customHeight="1" x14ac:dyDescent="0.25">
      <c r="A387" s="334" t="s">
        <v>5</v>
      </c>
      <c r="B387" s="335"/>
      <c r="C387" s="270" t="s">
        <v>197</v>
      </c>
      <c r="D387" s="271"/>
    </row>
    <row r="388" spans="1:4" ht="27" customHeight="1" thickBot="1" x14ac:dyDescent="0.3">
      <c r="A388" s="336" t="s">
        <v>198</v>
      </c>
      <c r="B388" s="337"/>
      <c r="C388" s="274" t="s">
        <v>7</v>
      </c>
      <c r="D388" s="275"/>
    </row>
    <row r="389" spans="1:4" ht="27" customHeight="1" thickBot="1" x14ac:dyDescent="0.3">
      <c r="A389" s="322" t="s">
        <v>199</v>
      </c>
      <c r="B389" s="322"/>
      <c r="C389" s="322"/>
      <c r="D389" s="322"/>
    </row>
    <row r="390" spans="1:4" ht="27" customHeight="1" thickBot="1" x14ac:dyDescent="0.3">
      <c r="A390" s="67" t="s">
        <v>200</v>
      </c>
      <c r="B390" s="68" t="s">
        <v>201</v>
      </c>
      <c r="C390" s="68" t="s">
        <v>202</v>
      </c>
      <c r="D390" s="69" t="s">
        <v>105</v>
      </c>
    </row>
    <row r="391" spans="1:4" ht="27" customHeight="1" x14ac:dyDescent="0.25">
      <c r="A391" s="70" t="s">
        <v>203</v>
      </c>
      <c r="B391" s="71">
        <v>1</v>
      </c>
      <c r="C391" s="71" t="e">
        <f>C62</f>
        <v>#VALUE!</v>
      </c>
      <c r="D391" s="72" t="e">
        <f>D62</f>
        <v>#VALUE!</v>
      </c>
    </row>
    <row r="392" spans="1:4" ht="27" customHeight="1" x14ac:dyDescent="0.25">
      <c r="A392" s="73" t="s">
        <v>204</v>
      </c>
      <c r="B392" s="74">
        <v>1</v>
      </c>
      <c r="C392" s="74">
        <f>C89</f>
        <v>0</v>
      </c>
      <c r="D392" s="75">
        <f>D89</f>
        <v>0</v>
      </c>
    </row>
    <row r="393" spans="1:4" ht="27" customHeight="1" thickBot="1" x14ac:dyDescent="0.3">
      <c r="A393" s="76" t="s">
        <v>205</v>
      </c>
      <c r="B393" s="48">
        <v>3</v>
      </c>
      <c r="C393" s="48">
        <f>C381</f>
        <v>0</v>
      </c>
      <c r="D393" s="49">
        <f>D381</f>
        <v>0</v>
      </c>
    </row>
    <row r="394" spans="1:4" ht="27" customHeight="1" thickBot="1" x14ac:dyDescent="0.3">
      <c r="A394" s="323"/>
      <c r="B394" s="323"/>
      <c r="C394" s="323"/>
      <c r="D394" s="323"/>
    </row>
    <row r="395" spans="1:4" ht="38.25" customHeight="1" thickBot="1" x14ac:dyDescent="0.3">
      <c r="A395" s="324" t="s">
        <v>111</v>
      </c>
      <c r="B395" s="324"/>
      <c r="C395" s="77" t="e">
        <f>IF(D395&gt;50,"SATISFATÓRIO","INSATISFATÓRIO")</f>
        <v>#VALUE!</v>
      </c>
      <c r="D395" s="78" t="e">
        <f>((C391/12*1)+(C392/51*1)+(C393/510*3))/5*100</f>
        <v>#VALUE!</v>
      </c>
    </row>
    <row r="396" spans="1:4" ht="27" customHeight="1" thickBot="1" x14ac:dyDescent="0.3">
      <c r="A396" s="325"/>
      <c r="B396" s="325"/>
      <c r="C396" s="325"/>
      <c r="D396" s="325"/>
    </row>
    <row r="397" spans="1:4" ht="27" customHeight="1" x14ac:dyDescent="0.25">
      <c r="A397" s="118" t="s">
        <v>112</v>
      </c>
      <c r="B397" s="119"/>
      <c r="C397" s="119"/>
      <c r="D397" s="120"/>
    </row>
    <row r="398" spans="1:4" ht="27" customHeight="1" x14ac:dyDescent="0.25">
      <c r="A398" s="121" t="s">
        <v>206</v>
      </c>
      <c r="B398" s="122"/>
      <c r="C398" s="122"/>
      <c r="D398" s="123"/>
    </row>
    <row r="399" spans="1:4" ht="27" customHeight="1" thickBot="1" x14ac:dyDescent="0.3">
      <c r="A399" s="124"/>
      <c r="B399" s="125"/>
      <c r="C399" s="125"/>
      <c r="D399" s="126"/>
    </row>
    <row r="400" spans="1:4" ht="27" customHeight="1" x14ac:dyDescent="0.25">
      <c r="A400" s="111" t="s">
        <v>113</v>
      </c>
      <c r="B400" s="111"/>
      <c r="C400" s="111"/>
      <c r="D400" s="111"/>
    </row>
    <row r="401" spans="1:4" ht="27" customHeight="1" thickBot="1" x14ac:dyDescent="0.3">
      <c r="A401" s="127"/>
      <c r="B401" s="127"/>
      <c r="C401" s="127"/>
      <c r="D401" s="127"/>
    </row>
    <row r="402" spans="1:4" ht="27" customHeight="1" x14ac:dyDescent="0.25">
      <c r="A402" s="128" t="s">
        <v>114</v>
      </c>
      <c r="B402" s="129"/>
      <c r="C402" s="129"/>
      <c r="D402" s="130"/>
    </row>
    <row r="403" spans="1:4" ht="27" customHeight="1" thickBot="1" x14ac:dyDescent="0.3">
      <c r="A403" s="89" t="s">
        <v>421</v>
      </c>
      <c r="B403" s="90"/>
      <c r="C403" s="91" t="s">
        <v>422</v>
      </c>
      <c r="D403" s="92"/>
    </row>
    <row r="404" spans="1:4" ht="27" customHeight="1" x14ac:dyDescent="0.25">
      <c r="A404" s="128" t="s">
        <v>423</v>
      </c>
      <c r="B404" s="129"/>
      <c r="C404" s="129"/>
      <c r="D404" s="130"/>
    </row>
    <row r="405" spans="1:4" ht="27" customHeight="1" x14ac:dyDescent="0.25">
      <c r="A405" s="89" t="s">
        <v>424</v>
      </c>
      <c r="B405" s="93"/>
      <c r="C405" s="94" t="s">
        <v>422</v>
      </c>
      <c r="D405" s="95"/>
    </row>
    <row r="406" spans="1:4" ht="27" customHeight="1" thickBot="1" x14ac:dyDescent="0.3">
      <c r="A406" s="325"/>
      <c r="B406" s="325"/>
      <c r="C406" s="325"/>
      <c r="D406" s="325"/>
    </row>
    <row r="407" spans="1:4" ht="27" customHeight="1" x14ac:dyDescent="0.25">
      <c r="A407" s="135" t="s">
        <v>425</v>
      </c>
      <c r="B407" s="136"/>
      <c r="C407" s="136"/>
      <c r="D407" s="137"/>
    </row>
    <row r="408" spans="1:4" ht="27" customHeight="1" x14ac:dyDescent="0.25">
      <c r="A408" s="384" t="s">
        <v>426</v>
      </c>
      <c r="B408" s="385"/>
      <c r="C408" s="385"/>
      <c r="D408" s="386"/>
    </row>
    <row r="409" spans="1:4" ht="27" customHeight="1" thickBot="1" x14ac:dyDescent="0.3">
      <c r="A409" s="387"/>
      <c r="B409" s="387"/>
      <c r="C409" s="387"/>
      <c r="D409" s="387"/>
    </row>
    <row r="410" spans="1:4" ht="27" customHeight="1" thickBot="1" x14ac:dyDescent="0.3">
      <c r="A410" s="115" t="s">
        <v>427</v>
      </c>
      <c r="B410" s="116"/>
      <c r="C410" s="116"/>
      <c r="D410" s="117"/>
    </row>
    <row r="411" spans="1:4" ht="27" customHeight="1" x14ac:dyDescent="0.25">
      <c r="A411" s="151"/>
      <c r="B411" s="152"/>
      <c r="C411" s="152"/>
      <c r="D411" s="153"/>
    </row>
    <row r="412" spans="1:4" ht="27" customHeight="1" x14ac:dyDescent="0.25">
      <c r="A412" s="131" t="s">
        <v>428</v>
      </c>
      <c r="B412" s="132"/>
      <c r="C412" s="132"/>
      <c r="D412" s="134"/>
    </row>
    <row r="413" spans="1:4" ht="27" customHeight="1" x14ac:dyDescent="0.25">
      <c r="A413" s="154"/>
      <c r="B413" s="155"/>
      <c r="C413" s="156"/>
      <c r="D413" s="157"/>
    </row>
    <row r="414" spans="1:4" ht="27" customHeight="1" x14ac:dyDescent="0.25">
      <c r="A414" s="158" t="s">
        <v>429</v>
      </c>
      <c r="B414" s="159"/>
      <c r="C414" s="159" t="s">
        <v>430</v>
      </c>
      <c r="D414" s="160"/>
    </row>
    <row r="415" spans="1:4" ht="27" customHeight="1" x14ac:dyDescent="0.25">
      <c r="A415" s="144"/>
      <c r="B415" s="145"/>
      <c r="C415" s="145"/>
      <c r="D415" s="146"/>
    </row>
    <row r="416" spans="1:4" ht="27" customHeight="1" x14ac:dyDescent="0.25">
      <c r="A416" s="96" t="s">
        <v>431</v>
      </c>
      <c r="B416" s="147"/>
      <c r="C416" s="148"/>
      <c r="D416" s="149"/>
    </row>
    <row r="417" spans="1:4" ht="27" customHeight="1" x14ac:dyDescent="0.25">
      <c r="A417" s="96" t="s">
        <v>432</v>
      </c>
      <c r="B417" s="147"/>
      <c r="C417" s="148"/>
      <c r="D417" s="149"/>
    </row>
    <row r="418" spans="1:4" ht="27" customHeight="1" thickBot="1" x14ac:dyDescent="0.3">
      <c r="A418" s="97" t="s">
        <v>422</v>
      </c>
      <c r="B418" s="150"/>
      <c r="C418" s="142"/>
      <c r="D418" s="143"/>
    </row>
  </sheetData>
  <sheetProtection password="E2B6" sheet="1" objects="1" scenarios="1"/>
  <mergeCells count="416">
    <mergeCell ref="A362:C362"/>
    <mergeCell ref="A368:C368"/>
    <mergeCell ref="A369:C369"/>
    <mergeCell ref="A370:C370"/>
    <mergeCell ref="A371:C371"/>
    <mergeCell ref="A1:D1"/>
    <mergeCell ref="A2:D2"/>
    <mergeCell ref="A32:C32"/>
    <mergeCell ref="A404:D404"/>
    <mergeCell ref="D89:D90"/>
    <mergeCell ref="A90:B90"/>
    <mergeCell ref="A91:D91"/>
    <mergeCell ref="A92:D92"/>
    <mergeCell ref="A93:D93"/>
    <mergeCell ref="A94:D94"/>
    <mergeCell ref="A344:D344"/>
    <mergeCell ref="A345:B346"/>
    <mergeCell ref="A347:D347"/>
    <mergeCell ref="A348:D348"/>
    <mergeCell ref="A349:D349"/>
    <mergeCell ref="A334:C334"/>
    <mergeCell ref="A335:C335"/>
    <mergeCell ref="A336:C336"/>
    <mergeCell ref="A337:C337"/>
    <mergeCell ref="A406:D406"/>
    <mergeCell ref="A407:D407"/>
    <mergeCell ref="A408:D408"/>
    <mergeCell ref="A409:D409"/>
    <mergeCell ref="A410:D410"/>
    <mergeCell ref="A95:D95"/>
    <mergeCell ref="A96:D96"/>
    <mergeCell ref="A97:D97"/>
    <mergeCell ref="A98:D98"/>
    <mergeCell ref="A99:D99"/>
    <mergeCell ref="A100:D100"/>
    <mergeCell ref="A101:C101"/>
    <mergeCell ref="A352:C352"/>
    <mergeCell ref="A353:C353"/>
    <mergeCell ref="A354:C354"/>
    <mergeCell ref="A355:C355"/>
    <mergeCell ref="A356:C356"/>
    <mergeCell ref="A357:C357"/>
    <mergeCell ref="A358:C358"/>
    <mergeCell ref="A350:C350"/>
    <mergeCell ref="A351:C351"/>
    <mergeCell ref="A340:C340"/>
    <mergeCell ref="B341:D341"/>
    <mergeCell ref="A342:B343"/>
    <mergeCell ref="A414:B414"/>
    <mergeCell ref="C414:D414"/>
    <mergeCell ref="A365:C365"/>
    <mergeCell ref="A366:C366"/>
    <mergeCell ref="A367:C367"/>
    <mergeCell ref="A359:C359"/>
    <mergeCell ref="A360:C360"/>
    <mergeCell ref="A361:C361"/>
    <mergeCell ref="A363:C363"/>
    <mergeCell ref="A364:C364"/>
    <mergeCell ref="A413:B413"/>
    <mergeCell ref="C413:D413"/>
    <mergeCell ref="A394:D394"/>
    <mergeCell ref="A395:B395"/>
    <mergeCell ref="A412:D412"/>
    <mergeCell ref="A384:D384"/>
    <mergeCell ref="A385:D385"/>
    <mergeCell ref="A386:B386"/>
    <mergeCell ref="C386:D386"/>
    <mergeCell ref="A387:B387"/>
    <mergeCell ref="C387:D387"/>
    <mergeCell ref="A388:B388"/>
    <mergeCell ref="C388:D388"/>
    <mergeCell ref="A389:D389"/>
    <mergeCell ref="A415:D415"/>
    <mergeCell ref="B416:D416"/>
    <mergeCell ref="B417:D417"/>
    <mergeCell ref="B418:D418"/>
    <mergeCell ref="A383:D383"/>
    <mergeCell ref="A372:C372"/>
    <mergeCell ref="B373:D373"/>
    <mergeCell ref="A374:B375"/>
    <mergeCell ref="A376:D376"/>
    <mergeCell ref="A377:B378"/>
    <mergeCell ref="A379:D379"/>
    <mergeCell ref="A380:B380"/>
    <mergeCell ref="A381:B381"/>
    <mergeCell ref="C381:C382"/>
    <mergeCell ref="D381:D382"/>
    <mergeCell ref="A382:B382"/>
    <mergeCell ref="A396:D396"/>
    <mergeCell ref="A397:D397"/>
    <mergeCell ref="A398:D398"/>
    <mergeCell ref="A399:D399"/>
    <mergeCell ref="A400:D400"/>
    <mergeCell ref="A401:D401"/>
    <mergeCell ref="A402:D402"/>
    <mergeCell ref="A411:D411"/>
    <mergeCell ref="A338:C338"/>
    <mergeCell ref="A339:C339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25:C325"/>
    <mergeCell ref="A312:C312"/>
    <mergeCell ref="A313:C313"/>
    <mergeCell ref="A302:C302"/>
    <mergeCell ref="A303:C303"/>
    <mergeCell ref="A304:C304"/>
    <mergeCell ref="A305:C305"/>
    <mergeCell ref="A306:C306"/>
    <mergeCell ref="B307:D307"/>
    <mergeCell ref="A308:B309"/>
    <mergeCell ref="A310:D310"/>
    <mergeCell ref="A311:D311"/>
    <mergeCell ref="A320:C320"/>
    <mergeCell ref="A321:C321"/>
    <mergeCell ref="A322:C322"/>
    <mergeCell ref="A323:C323"/>
    <mergeCell ref="A324:C324"/>
    <mergeCell ref="A314:C314"/>
    <mergeCell ref="A315:C315"/>
    <mergeCell ref="A316:C316"/>
    <mergeCell ref="A317:C317"/>
    <mergeCell ref="A318:C318"/>
    <mergeCell ref="A319:C319"/>
    <mergeCell ref="A299:C299"/>
    <mergeCell ref="A300:C300"/>
    <mergeCell ref="A301:C301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83:C283"/>
    <mergeCell ref="A284:C284"/>
    <mergeCell ref="A285:C285"/>
    <mergeCell ref="A286:C286"/>
    <mergeCell ref="A287:C287"/>
    <mergeCell ref="A288:C288"/>
    <mergeCell ref="A277:C277"/>
    <mergeCell ref="A278:C278"/>
    <mergeCell ref="A279:C279"/>
    <mergeCell ref="A280:C280"/>
    <mergeCell ref="A281:C281"/>
    <mergeCell ref="A282:C282"/>
    <mergeCell ref="A276:C276"/>
    <mergeCell ref="A268:C268"/>
    <mergeCell ref="A269:C269"/>
    <mergeCell ref="A270:C270"/>
    <mergeCell ref="A264:C264"/>
    <mergeCell ref="A265:C265"/>
    <mergeCell ref="A266:C266"/>
    <mergeCell ref="A267:C267"/>
    <mergeCell ref="B271:D271"/>
    <mergeCell ref="A272:B273"/>
    <mergeCell ref="A274:D274"/>
    <mergeCell ref="A275:D275"/>
    <mergeCell ref="A263:C263"/>
    <mergeCell ref="A251:C251"/>
    <mergeCell ref="A239:C239"/>
    <mergeCell ref="A240:C240"/>
    <mergeCell ref="A241:C241"/>
    <mergeCell ref="A242:C242"/>
    <mergeCell ref="A243:C243"/>
    <mergeCell ref="A244:C244"/>
    <mergeCell ref="A245:C245"/>
    <mergeCell ref="B246:D246"/>
    <mergeCell ref="A247:B248"/>
    <mergeCell ref="A249:D249"/>
    <mergeCell ref="A250:D250"/>
    <mergeCell ref="A258:C258"/>
    <mergeCell ref="A259:C259"/>
    <mergeCell ref="A260:C260"/>
    <mergeCell ref="A261:C261"/>
    <mergeCell ref="A262:C262"/>
    <mergeCell ref="A252:C252"/>
    <mergeCell ref="A253:C253"/>
    <mergeCell ref="A254:C254"/>
    <mergeCell ref="A255:C255"/>
    <mergeCell ref="A256:C256"/>
    <mergeCell ref="A257:C257"/>
    <mergeCell ref="A233:C233"/>
    <mergeCell ref="A234:C234"/>
    <mergeCell ref="A235:C235"/>
    <mergeCell ref="A236:C236"/>
    <mergeCell ref="A237:C237"/>
    <mergeCell ref="A238:C238"/>
    <mergeCell ref="A228:C228"/>
    <mergeCell ref="A229:C229"/>
    <mergeCell ref="A230:C230"/>
    <mergeCell ref="A231:C231"/>
    <mergeCell ref="A232:C232"/>
    <mergeCell ref="A227:D227"/>
    <mergeCell ref="A225:D225"/>
    <mergeCell ref="A226:D226"/>
    <mergeCell ref="A213:C213"/>
    <mergeCell ref="A214:C214"/>
    <mergeCell ref="A215:C215"/>
    <mergeCell ref="A216:C216"/>
    <mergeCell ref="A217:C217"/>
    <mergeCell ref="A218:C218"/>
    <mergeCell ref="B219:D219"/>
    <mergeCell ref="A220:B221"/>
    <mergeCell ref="A222:D222"/>
    <mergeCell ref="A223:B224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93:C193"/>
    <mergeCell ref="A194:C194"/>
    <mergeCell ref="A188:D188"/>
    <mergeCell ref="A189:D189"/>
    <mergeCell ref="A190:C190"/>
    <mergeCell ref="A191:C191"/>
    <mergeCell ref="A192:C192"/>
    <mergeCell ref="B185:D185"/>
    <mergeCell ref="A186:B187"/>
    <mergeCell ref="A172:C172"/>
    <mergeCell ref="A175:C175"/>
    <mergeCell ref="A176:C176"/>
    <mergeCell ref="A173:C173"/>
    <mergeCell ref="A174:C174"/>
    <mergeCell ref="A164:C164"/>
    <mergeCell ref="A165:C165"/>
    <mergeCell ref="A182:C182"/>
    <mergeCell ref="A183:C183"/>
    <mergeCell ref="A184:C184"/>
    <mergeCell ref="A178:C178"/>
    <mergeCell ref="A179:C179"/>
    <mergeCell ref="A180:C180"/>
    <mergeCell ref="A181:C181"/>
    <mergeCell ref="A167:C167"/>
    <mergeCell ref="A177:C177"/>
    <mergeCell ref="A163:D163"/>
    <mergeCell ref="A166:C166"/>
    <mergeCell ref="A168:C168"/>
    <mergeCell ref="A169:C169"/>
    <mergeCell ref="A170:C170"/>
    <mergeCell ref="A171:C171"/>
    <mergeCell ref="A157:C157"/>
    <mergeCell ref="A158:C158"/>
    <mergeCell ref="A150:C150"/>
    <mergeCell ref="A151:C151"/>
    <mergeCell ref="A152:C152"/>
    <mergeCell ref="A153:C153"/>
    <mergeCell ref="A154:C154"/>
    <mergeCell ref="A155:C155"/>
    <mergeCell ref="B159:D159"/>
    <mergeCell ref="A160:B161"/>
    <mergeCell ref="A162:D162"/>
    <mergeCell ref="A156:C156"/>
    <mergeCell ref="A145:C145"/>
    <mergeCell ref="A146:C146"/>
    <mergeCell ref="A147:C147"/>
    <mergeCell ref="A148:C148"/>
    <mergeCell ref="A149:C149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25:C125"/>
    <mergeCell ref="A126:C126"/>
    <mergeCell ref="A127:C127"/>
    <mergeCell ref="B128:D128"/>
    <mergeCell ref="A129:B130"/>
    <mergeCell ref="A131:D131"/>
    <mergeCell ref="A132:D132"/>
    <mergeCell ref="A119:C119"/>
    <mergeCell ref="A120:C120"/>
    <mergeCell ref="A121:C121"/>
    <mergeCell ref="A122:C122"/>
    <mergeCell ref="A123:C123"/>
    <mergeCell ref="A124:C124"/>
    <mergeCell ref="A117:C117"/>
    <mergeCell ref="A118:C118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85:C85"/>
    <mergeCell ref="A102:C102"/>
    <mergeCell ref="A103:C103"/>
    <mergeCell ref="A104:C104"/>
    <mergeCell ref="A88:B88"/>
    <mergeCell ref="A89:B89"/>
    <mergeCell ref="C89:C90"/>
    <mergeCell ref="A70:C70"/>
    <mergeCell ref="A71:C71"/>
    <mergeCell ref="A72:C72"/>
    <mergeCell ref="A73:C73"/>
    <mergeCell ref="A74:C74"/>
    <mergeCell ref="A84:C84"/>
    <mergeCell ref="B86:D86"/>
    <mergeCell ref="A87:D87"/>
    <mergeCell ref="A64:D64"/>
    <mergeCell ref="A65:D65"/>
    <mergeCell ref="A66:D66"/>
    <mergeCell ref="A67:C67"/>
    <mergeCell ref="A68:C68"/>
    <mergeCell ref="A69:C69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15:D15"/>
    <mergeCell ref="B18:D18"/>
    <mergeCell ref="B20:D20"/>
    <mergeCell ref="A3:D3"/>
    <mergeCell ref="A4:D4"/>
    <mergeCell ref="A5:D5"/>
    <mergeCell ref="B6:D6"/>
    <mergeCell ref="A7:D7"/>
    <mergeCell ref="A8:D8"/>
    <mergeCell ref="A16:D16"/>
    <mergeCell ref="B17:D17"/>
    <mergeCell ref="A19:D19"/>
  </mergeCells>
  <conditionalFormatting sqref="C395">
    <cfRule type="containsText" dxfId="3" priority="4" operator="containsText" text="INSATISFATÓRIO">
      <formula>NOT(ISERROR(SEARCH("INSATISFATÓRIO",C395)))</formula>
    </cfRule>
  </conditionalFormatting>
  <conditionalFormatting sqref="D395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dados!$B$1:$B$33</xm:f>
          </x14:formula1>
          <xm:sqref>B14:D14</xm:sqref>
        </x14:dataValidation>
        <x14:dataValidation type="list" allowBlank="1" showInputMessage="1" showErrorMessage="1">
          <x14:formula1>
            <xm:f>dados!$C$1:$C$135</xm:f>
          </x14:formula1>
          <xm:sqref>B15</xm:sqref>
        </x14:dataValidation>
        <x14:dataValidation type="list" allowBlank="1" showInputMessage="1" showErrorMessage="1">
          <x14:formula1>
            <xm:f>dados!$A$1</xm:f>
          </x14:formula1>
          <xm:sqref>D33:D36 D40:D43 D47:D50 D54:D57</xm:sqref>
        </x14:dataValidation>
        <x14:dataValidation type="list" allowBlank="1" showInputMessage="1" showErrorMessage="1">
          <x14:formula1>
            <xm:f>dados!$A$2:$A$5</xm:f>
          </x14:formula1>
          <xm:sqref>D68:D84 D103:D115 D117:D119 D121:D122 D124:D126 D135:D142 D144:D146 D148:D151 D153:D157 D166:D169 D171:D173 D175:D179 D181:D183 D192:D199 D201:D206 D208:D213 D215:D217 D230:D233 D235:D236 D238:D241 D243:D244 D253:D255 D257:D259 D261:D265 D267:D269 D278:D286 D288:D296 D298:D300 D302:D305 D314:D326 D328:D333 D335:D336 D338:D339 D352:D354 D356:D359 D361:D365 D367:D371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dados</vt:lpstr>
      <vt:lpstr>XXXI A Formulário Autoavaliação</vt:lpstr>
      <vt:lpstr>XXXI B Form. Superior Imediato</vt:lpstr>
      <vt:lpstr>XXXI C Formulário Consenso</vt:lpstr>
      <vt:lpstr>'XXXI A Formulário Autoavaliação'!Area_de_impressao</vt:lpstr>
      <vt:lpstr>'XXXI B Form. Superior Imediato'!Area_de_impressao</vt:lpstr>
      <vt:lpstr>'XXXI A Formulário Autoavaliação'!Titulos_de_impressao</vt:lpstr>
      <vt:lpstr>'XXXI B Form. Superior Imediato'!Titulos_de_impressao</vt:lpstr>
      <vt:lpstr>'XXXI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2023-02-14T13:25:01Z</cp:lastPrinted>
  <dcterms:created xsi:type="dcterms:W3CDTF">2022-11-17T12:34:23Z</dcterms:created>
  <dcterms:modified xsi:type="dcterms:W3CDTF">2023-11-10T14:27:52Z</dcterms:modified>
</cp:coreProperties>
</file>