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0" yWindow="0" windowWidth="28800" windowHeight="12330" firstSheet="1" activeTab="1"/>
  </bookViews>
  <sheets>
    <sheet name="DADOS" sheetId="12" state="hidden" r:id="rId1"/>
    <sheet name="XXVII A Form Autoavaliação" sheetId="1" r:id="rId2"/>
    <sheet name="XXVII B Form Superior Imediato" sheetId="13" r:id="rId3"/>
    <sheet name="XXVII C Form Consenso" sheetId="14" r:id="rId4"/>
  </sheets>
  <definedNames>
    <definedName name="_xlnm.Print_Area" localSheetId="2">'XXVII B Form Superior Imediato'!$A$1:$E$405</definedName>
    <definedName name="_xlnm.Print_Titles" localSheetId="1">'XXVII A Form Autoavaliação'!$1:$3</definedName>
    <definedName name="_xlnm.Print_Titles" localSheetId="2">'XXVII B Form Superior Imediato'!$1:$3</definedName>
    <definedName name="_xlnm.Print_Titles" localSheetId="3">'XXVII C Form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4" i="14" l="1"/>
  <c r="C394" i="14"/>
  <c r="D393" i="14"/>
  <c r="C393" i="14"/>
  <c r="E380" i="14"/>
  <c r="E374" i="14"/>
  <c r="D374" i="14"/>
  <c r="C377" i="14" s="1"/>
  <c r="C380" i="14" s="1"/>
  <c r="D380" i="14" s="1"/>
  <c r="E343" i="14"/>
  <c r="E349" i="14" s="1"/>
  <c r="D343" i="14"/>
  <c r="C346" i="14" s="1"/>
  <c r="E319" i="14"/>
  <c r="E313" i="14"/>
  <c r="D313" i="14"/>
  <c r="C316" i="14" s="1"/>
  <c r="D316" i="14" s="1"/>
  <c r="E282" i="14"/>
  <c r="D282" i="14"/>
  <c r="C285" i="14" s="1"/>
  <c r="D285" i="14" s="1"/>
  <c r="E251" i="14"/>
  <c r="D251" i="14"/>
  <c r="C254" i="14" s="1"/>
  <c r="D254" i="14" s="1"/>
  <c r="E230" i="14"/>
  <c r="D230" i="14"/>
  <c r="C233" i="14" s="1"/>
  <c r="E206" i="14"/>
  <c r="D206" i="14"/>
  <c r="C209" i="14" s="1"/>
  <c r="D209" i="14" s="1"/>
  <c r="E176" i="14"/>
  <c r="D176" i="14"/>
  <c r="C179" i="14" s="1"/>
  <c r="D179" i="14" s="1"/>
  <c r="E154" i="14"/>
  <c r="D154" i="14"/>
  <c r="C157" i="14" s="1"/>
  <c r="D157" i="14" s="1"/>
  <c r="E129" i="14"/>
  <c r="E212" i="14" s="1"/>
  <c r="D129" i="14"/>
  <c r="C132" i="14" s="1"/>
  <c r="C212" i="14" l="1"/>
  <c r="D212" i="14" s="1"/>
  <c r="D132" i="14"/>
  <c r="E382" i="14"/>
  <c r="D233" i="14"/>
  <c r="C319" i="14"/>
  <c r="D319" i="14" s="1"/>
  <c r="C349" i="14"/>
  <c r="D349" i="14" s="1"/>
  <c r="D346" i="14"/>
  <c r="D377" i="14"/>
  <c r="E382" i="13"/>
  <c r="C383" i="14" l="1"/>
  <c r="D394" i="13"/>
  <c r="C394" i="13"/>
  <c r="D393" i="13"/>
  <c r="C393" i="13"/>
  <c r="E374" i="13"/>
  <c r="E380" i="13" s="1"/>
  <c r="D374" i="13"/>
  <c r="C377" i="13" s="1"/>
  <c r="C380" i="13" s="1"/>
  <c r="D380" i="13" s="1"/>
  <c r="E343" i="13"/>
  <c r="E349" i="13" s="1"/>
  <c r="D343" i="13"/>
  <c r="C346" i="13" s="1"/>
  <c r="C349" i="13" l="1"/>
  <c r="D349" i="13" s="1"/>
  <c r="D346" i="13"/>
  <c r="D383" i="14"/>
  <c r="D395" i="14" s="1"/>
  <c r="C395" i="14"/>
  <c r="D397" i="14" s="1"/>
  <c r="C397" i="14" s="1"/>
  <c r="D377" i="13"/>
  <c r="D206" i="13" l="1"/>
  <c r="E61" i="14"/>
  <c r="E58" i="1"/>
  <c r="E61" i="13"/>
  <c r="D341" i="1"/>
  <c r="E92" i="14" l="1"/>
  <c r="D92" i="14"/>
  <c r="C96" i="14" s="1"/>
  <c r="D58" i="14"/>
  <c r="D51" i="14"/>
  <c r="D44" i="14"/>
  <c r="D37" i="14"/>
  <c r="E313" i="13"/>
  <c r="E282" i="13"/>
  <c r="E251" i="13"/>
  <c r="E230" i="13"/>
  <c r="E206" i="13"/>
  <c r="E176" i="13"/>
  <c r="E154" i="13"/>
  <c r="E129" i="13"/>
  <c r="E92" i="13"/>
  <c r="D313" i="13"/>
  <c r="D282" i="13"/>
  <c r="C285" i="13" s="1"/>
  <c r="D285" i="13" s="1"/>
  <c r="D251" i="13"/>
  <c r="C254" i="13" s="1"/>
  <c r="D254" i="13" s="1"/>
  <c r="D230" i="13"/>
  <c r="C209" i="13"/>
  <c r="D209" i="13" s="1"/>
  <c r="D176" i="13"/>
  <c r="D154" i="13"/>
  <c r="C157" i="13" s="1"/>
  <c r="D157" i="13" s="1"/>
  <c r="D129" i="13"/>
  <c r="D92" i="13"/>
  <c r="C96" i="13" s="1"/>
  <c r="D58" i="13"/>
  <c r="D51" i="13"/>
  <c r="D44" i="13"/>
  <c r="D37" i="13"/>
  <c r="C62" i="14" l="1"/>
  <c r="D62" i="14" s="1"/>
  <c r="E319" i="13"/>
  <c r="D96" i="14"/>
  <c r="E212" i="13"/>
  <c r="C62" i="13"/>
  <c r="D62" i="13" s="1"/>
  <c r="C132" i="13"/>
  <c r="D132" i="13" s="1"/>
  <c r="C316" i="13"/>
  <c r="D316" i="13" s="1"/>
  <c r="C179" i="13"/>
  <c r="D179" i="13" s="1"/>
  <c r="D96" i="13"/>
  <c r="C233" i="13"/>
  <c r="D233" i="13" s="1"/>
  <c r="D372" i="1"/>
  <c r="E341" i="1"/>
  <c r="C212" i="13" l="1"/>
  <c r="C319" i="13"/>
  <c r="D319" i="13" s="1"/>
  <c r="C383" i="13" l="1"/>
  <c r="D383" i="13" s="1"/>
  <c r="D212" i="13"/>
  <c r="D89" i="1"/>
  <c r="C395" i="13" l="1"/>
  <c r="D395" i="13"/>
  <c r="D311" i="1"/>
  <c r="E311" i="1"/>
  <c r="D280" i="1"/>
  <c r="E280" i="1"/>
  <c r="D249" i="1"/>
  <c r="E249" i="1"/>
  <c r="E228" i="1"/>
  <c r="D228" i="1"/>
  <c r="D204" i="1"/>
  <c r="E204" i="1"/>
  <c r="D174" i="1"/>
  <c r="E174" i="1"/>
  <c r="D127" i="1"/>
  <c r="D152" i="1"/>
  <c r="E152" i="1"/>
  <c r="E127" i="1"/>
  <c r="D397" i="13" l="1"/>
  <c r="C397" i="13" s="1"/>
  <c r="E89" i="1"/>
  <c r="C375" i="1" l="1"/>
  <c r="C207" i="1"/>
  <c r="D207" i="1" s="1"/>
  <c r="E372" i="1"/>
  <c r="E378" i="1" s="1"/>
  <c r="C344" i="1"/>
  <c r="D344" i="1" s="1"/>
  <c r="E347" i="1"/>
  <c r="C283" i="1"/>
  <c r="D283" i="1" s="1"/>
  <c r="C252" i="1"/>
  <c r="D252" i="1" s="1"/>
  <c r="C177" i="1"/>
  <c r="D177" i="1" s="1"/>
  <c r="E210" i="1"/>
  <c r="C93" i="1"/>
  <c r="D93" i="1" s="1"/>
  <c r="D55" i="1"/>
  <c r="D48" i="1"/>
  <c r="D41" i="1"/>
  <c r="D34" i="1"/>
  <c r="C347" i="1" l="1"/>
  <c r="D347" i="1" s="1"/>
  <c r="D375" i="1"/>
  <c r="C378" i="1"/>
  <c r="D378" i="1" s="1"/>
  <c r="D392" i="1"/>
  <c r="C130" i="1"/>
  <c r="D130" i="1" s="1"/>
  <c r="E317" i="1"/>
  <c r="E380" i="1" s="1"/>
  <c r="C392" i="1"/>
  <c r="C314" i="1"/>
  <c r="D314" i="1" s="1"/>
  <c r="C231" i="1"/>
  <c r="D231" i="1" s="1"/>
  <c r="C155" i="1"/>
  <c r="D155" i="1" s="1"/>
  <c r="C59" i="1"/>
  <c r="C317" i="1" l="1"/>
  <c r="D317" i="1" s="1"/>
  <c r="D59" i="1"/>
  <c r="D391" i="1" s="1"/>
  <c r="C391" i="1"/>
  <c r="C210" i="1"/>
  <c r="D210" i="1" s="1"/>
  <c r="C381" i="1" l="1"/>
  <c r="D381" i="1" s="1"/>
  <c r="D393" i="1" l="1"/>
  <c r="C393" i="1"/>
  <c r="D395" i="1" s="1"/>
  <c r="C395" i="1" l="1"/>
</calcChain>
</file>

<file path=xl/sharedStrings.xml><?xml version="1.0" encoding="utf-8"?>
<sst xmlns="http://schemas.openxmlformats.org/spreadsheetml/2006/main" count="1656" uniqueCount="543">
  <si>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</si>
  <si>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</si>
  <si>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</si>
  <si>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</si>
  <si>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</si>
  <si>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</si>
  <si>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</si>
  <si>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</si>
  <si>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</si>
  <si>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</si>
  <si>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</si>
  <si>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</si>
  <si>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</si>
  <si>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</si>
  <si>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</si>
  <si>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</si>
  <si>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</si>
  <si>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</si>
  <si>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</si>
  <si>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</si>
  <si>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</si>
  <si>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</si>
  <si>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</si>
  <si>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</si>
  <si>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</si>
  <si>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</si>
  <si>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</si>
  <si>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</si>
  <si>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</si>
  <si>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</si>
  <si>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</si>
  <si>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</si>
  <si>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</si>
  <si>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</si>
  <si>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</si>
  <si>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</si>
  <si>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</si>
  <si>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</si>
  <si>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</si>
  <si>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</si>
  <si>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</si>
  <si>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</si>
  <si>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</si>
  <si>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</si>
  <si>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</si>
  <si>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</si>
  <si>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</si>
  <si>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</si>
  <si>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</si>
  <si>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</si>
  <si>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</si>
  <si>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</si>
  <si>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</si>
  <si>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</si>
  <si>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</si>
  <si>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</si>
  <si>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</si>
  <si>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</si>
  <si>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</si>
  <si>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</si>
  <si>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</si>
  <si>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</si>
  <si>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</si>
  <si>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</si>
  <si>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</si>
  <si>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</si>
  <si>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</si>
  <si>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</si>
  <si>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</si>
  <si>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</si>
  <si>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</si>
  <si>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</si>
  <si>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</si>
  <si>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</si>
  <si>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</si>
  <si>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</si>
  <si>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</si>
  <si>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</si>
  <si>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</si>
  <si>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</si>
  <si>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</si>
  <si>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</si>
  <si>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</si>
  <si>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</si>
  <si>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</si>
  <si>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</si>
  <si>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</si>
  <si>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</si>
  <si>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</si>
  <si>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</si>
  <si>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</si>
  <si>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</si>
  <si>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</si>
  <si>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</si>
  <si>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</si>
  <si>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</si>
  <si>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</si>
  <si>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</si>
  <si>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</si>
  <si>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</si>
  <si>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</si>
  <si>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</si>
  <si>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</si>
  <si>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</si>
  <si>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</si>
  <si>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</si>
  <si>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</si>
  <si>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</si>
  <si>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</si>
  <si>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</si>
  <si>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</si>
  <si>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</si>
  <si>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</si>
  <si>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</si>
  <si>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</si>
  <si>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</si>
  <si>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</si>
  <si>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</si>
  <si>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</si>
  <si>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</si>
  <si>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</si>
  <si>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</si>
  <si>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</si>
  <si>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</si>
  <si>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</si>
  <si>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</si>
  <si>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</si>
  <si>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</si>
  <si>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</si>
  <si>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</si>
  <si>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</si>
  <si>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</si>
  <si>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</si>
  <si>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</si>
  <si>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</si>
  <si>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</si>
  <si>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</si>
  <si>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</si>
  <si>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</si>
  <si>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</si>
  <si>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</si>
  <si>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</si>
  <si>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</si>
  <si>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</si>
  <si>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</si>
  <si>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</si>
  <si>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</si>
  <si>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</si>
  <si>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</si>
  <si>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</si>
  <si>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</si>
  <si>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</si>
  <si>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</si>
  <si>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</si>
  <si>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</si>
  <si>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</si>
  <si>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</si>
  <si>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</si>
  <si>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</si>
  <si>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</si>
  <si>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</si>
  <si>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</si>
  <si>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</si>
  <si>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</si>
  <si>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</si>
  <si>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</si>
  <si>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</si>
  <si>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</si>
  <si>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</si>
  <si>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</si>
  <si>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</si>
  <si>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</si>
  <si>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</si>
  <si>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</si>
  <si>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</si>
  <si>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</si>
  <si>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</si>
  <si>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</si>
  <si>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</si>
  <si>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</si>
  <si>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</si>
  <si>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</si>
  <si>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</si>
  <si>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</si>
  <si>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</si>
  <si>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</si>
  <si>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</si>
  <si>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</si>
  <si>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</si>
  <si>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</si>
  <si>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</si>
  <si>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</si>
  <si>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</si>
  <si>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</si>
  <si>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</si>
  <si>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</si>
  <si>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</si>
  <si>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</si>
  <si>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</si>
  <si>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</si>
  <si>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</si>
  <si>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</si>
  <si>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</si>
  <si>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</si>
  <si>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</si>
  <si>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</si>
  <si>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</si>
  <si>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</si>
  <si>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</si>
  <si>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</si>
  <si>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</si>
  <si>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</si>
  <si>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</si>
  <si>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</si>
  <si>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</si>
  <si>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</si>
  <si>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</si>
  <si>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</si>
  <si>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</si>
  <si>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</si>
  <si>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</si>
  <si>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</si>
  <si>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</si>
  <si>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</si>
  <si>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</si>
  <si>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</si>
  <si>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</si>
  <si>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</si>
  <si>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</si>
  <si>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</si>
  <si>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</si>
  <si>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</si>
  <si>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</si>
  <si>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</si>
  <si>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</si>
  <si>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</si>
  <si>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</si>
  <si>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</si>
  <si>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</si>
  <si>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</si>
  <si>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</si>
  <si>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</si>
  <si>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</si>
  <si>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</si>
  <si>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</si>
  <si>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</si>
  <si>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</si>
  <si>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</si>
  <si>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</si>
  <si>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</si>
  <si>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</si>
  <si>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</si>
  <si>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</si>
  <si>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</si>
  <si>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</si>
  <si>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</si>
  <si>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</si>
  <si>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</si>
  <si>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</si>
  <si>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</si>
  <si>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</si>
  <si>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</si>
  <si>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</si>
  <si>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</si>
  <si>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</si>
  <si>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</si>
  <si>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</si>
  <si>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</si>
  <si>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</si>
  <si>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</si>
  <si>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</si>
  <si>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</si>
  <si>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</si>
  <si>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</si>
  <si>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</si>
  <si>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</si>
  <si>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</si>
  <si>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</si>
  <si>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</si>
  <si>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</si>
  <si>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</si>
  <si>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</si>
  <si>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</si>
  <si>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</si>
  <si>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</si>
  <si>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</si>
  <si>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</si>
  <si>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</si>
  <si>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</si>
  <si>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</si>
  <si>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</si>
  <si>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</si>
  <si>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</si>
  <si>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</si>
  <si>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</si>
  <si>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</si>
  <si>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</si>
  <si>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</si>
  <si>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</si>
  <si>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</si>
  <si>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</si>
  <si>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</si>
  <si>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</si>
  <si>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</si>
  <si>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</si>
  <si>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</si>
  <si>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</si>
  <si>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</si>
  <si>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</si>
  <si>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</si>
  <si>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</si>
  <si>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</si>
  <si>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</si>
  <si>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</si>
  <si>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</si>
  <si>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</si>
  <si>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</si>
  <si>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</si>
  <si>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</si>
  <si>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</si>
  <si>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</si>
  <si>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</si>
  <si>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</si>
  <si>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</si>
  <si>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</si>
  <si>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</si>
  <si>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</si>
  <si>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</si>
  <si>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</si>
  <si>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</si>
  <si>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</si>
  <si>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</si>
  <si>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</si>
  <si>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</si>
  <si>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</si>
  <si>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</si>
  <si>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</si>
  <si>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</si>
  <si>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</si>
  <si>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</si>
  <si>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</si>
  <si>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</si>
  <si>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</si>
  <si>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</si>
  <si>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</si>
  <si>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</si>
  <si>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</si>
  <si>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</si>
  <si>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</si>
  <si>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</si>
  <si>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</si>
  <si>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</si>
  <si>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</si>
  <si>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</si>
  <si>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</si>
  <si>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</si>
  <si>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</si>
  <si>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</si>
  <si>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</si>
  <si>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</si>
  <si>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</si>
  <si>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</si>
  <si>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</si>
  <si>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</si>
  <si>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</si>
  <si>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</si>
  <si>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</si>
  <si>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</si>
  <si>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</si>
  <si>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</si>
  <si>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</si>
  <si>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</si>
  <si>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</si>
  <si>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</si>
  <si>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</si>
  <si>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</si>
  <si>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</si>
  <si>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</si>
  <si>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</si>
  <si>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</si>
  <si>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</si>
  <si>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</si>
  <si>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</si>
  <si>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</si>
  <si>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</si>
  <si>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</si>
  <si>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</si>
  <si>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</si>
  <si>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</si>
  <si>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</si>
  <si>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</si>
  <si>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</si>
  <si>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</si>
  <si>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</si>
  <si>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</si>
  <si>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</si>
  <si>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</si>
  <si>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</si>
  <si>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</si>
  <si>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</si>
  <si>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</si>
  <si>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</si>
  <si>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</si>
  <si>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</si>
  <si>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</si>
  <si>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</si>
  <si>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</si>
  <si>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</si>
  <si>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</si>
  <si>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</si>
  <si>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</si>
  <si>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</si>
  <si>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</si>
  <si>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</si>
  <si>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</si>
  <si>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</si>
  <si>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</si>
  <si>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</si>
  <si>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486</t>
    </r>
    <r>
      <rPr>
        <sz val="11"/>
        <rFont val="Calibri"/>
        <family val="2"/>
        <scheme val="minor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</si>
  <si>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</si>
  <si>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</si>
  <si>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</si>
  <si>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</si>
  <si>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</si>
  <si>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</si>
  <si>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</si>
  <si>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</si>
  <si>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</si>
  <si>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</si>
  <si>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</si>
  <si>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</si>
  <si>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</si>
  <si>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</si>
  <si>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</si>
  <si>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</si>
  <si>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</si>
  <si>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</si>
  <si>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</si>
  <si>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</si>
  <si>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</si>
  <si>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</si>
  <si>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</si>
  <si>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</si>
  <si>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</si>
  <si>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</si>
  <si>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</si>
  <si>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</si>
  <si>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</si>
  <si>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</si>
  <si>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</si>
  <si>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</si>
  <si>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</si>
  <si>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</si>
  <si>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</si>
  <si>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1. Planejar as atividades da gerência.</t>
  </si>
  <si>
    <t>2. Planejar as compras de materiais técnicos.</t>
  </si>
  <si>
    <t>3. Planejar os treinamentos da equipe.</t>
  </si>
  <si>
    <t>4. Fazer a gestão dos contratos e convênios sob sua responsabilidade.</t>
  </si>
  <si>
    <t>5. Gerir a equipe.</t>
  </si>
  <si>
    <t>6. Assessorar a direção.</t>
  </si>
  <si>
    <t>7. Elaborar propostas de normatização da sua área de atuação.</t>
  </si>
  <si>
    <t>8. Representar a instituição em reuniões e eventos quando demandados.</t>
  </si>
  <si>
    <t>9. Receber e conduzir as auditorias e missões internas e externas dentro da sua área.</t>
  </si>
  <si>
    <t>10. Propor melhorias e implementar inovações.</t>
  </si>
  <si>
    <t>11. Indicar a equipe de Coordenadores.</t>
  </si>
  <si>
    <t>12. Referendar pareceres técnicos.</t>
  </si>
  <si>
    <t>13. Prestar informações técnicas quando solicitadas.</t>
  </si>
  <si>
    <t>14. Aprovar as documentações administrativas e técnicas da sua gerência.</t>
  </si>
  <si>
    <t>15. Implementar as atividades de acordo com as políticas da instituição.</t>
  </si>
  <si>
    <t>16. Planejar e executar termos de cooperação.</t>
  </si>
  <si>
    <t>17. Integrar trabalhos pertinentes a sua gerência com outras instituições.</t>
  </si>
  <si>
    <t>18. Elaborar e analisar relatórios da sua área de atuação.</t>
  </si>
  <si>
    <t>19. Fazer a gestão de riscos da sua gerência.</t>
  </si>
  <si>
    <t>20. Definir prioridades sob sua responsabilidade.</t>
  </si>
  <si>
    <t>21. Garantir o cumprimento das atividades da sua área.</t>
  </si>
  <si>
    <t>22. Apresentar os resultados da sua área.</t>
  </si>
  <si>
    <t>23. Organizar e promover reuniões e eventos técnicos.</t>
  </si>
  <si>
    <t>24. Atuar de forma transversal com demais gerências conforme as demandas.</t>
  </si>
  <si>
    <r>
      <t xml:space="preserve">4. EFICIÊNCIA </t>
    </r>
    <r>
      <rPr>
        <sz val="11"/>
        <rFont val="Calibri"/>
        <family val="2"/>
        <scheme val="minor"/>
      </rPr>
      <t>(pontuação máxima no item = 72)</t>
    </r>
  </si>
  <si>
    <r>
      <rPr>
        <b/>
        <sz val="11"/>
        <color indexed="8"/>
        <rFont val="Calibri"/>
        <family val="2"/>
        <scheme val="minor"/>
      </rPr>
      <t xml:space="preserve">I – VISÃO SISTÊMICA:  </t>
    </r>
    <r>
      <rPr>
        <sz val="11"/>
        <color indexed="8"/>
        <rFont val="Calibri"/>
        <family val="2"/>
        <scheme val="minor"/>
      </rPr>
      <t>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</si>
  <si>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</si>
  <si>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</si>
  <si>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</si>
  <si>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</si>
  <si>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</si>
  <si>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</si>
  <si>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</si>
  <si>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</si>
  <si>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</si>
  <si>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</si>
  <si>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</si>
  <si>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</si>
  <si>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</si>
  <si>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</si>
  <si>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</si>
  <si>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</si>
  <si>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</si>
  <si>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</si>
  <si>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</si>
  <si>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RESULTADO DO FATOR 5.4 - I COMPETÊNCIA VISÃO SISTÊMICA</t>
  </si>
  <si>
    <t>Diretor de Defesa Agropecuária</t>
  </si>
  <si>
    <t>PERÍODO AVALIADO:</t>
  </si>
  <si>
    <r>
      <t xml:space="preserve">4. EFICIÊNCIA </t>
    </r>
    <r>
      <rPr>
        <sz val="11"/>
        <rFont val="Calibri"/>
        <family val="2"/>
        <scheme val="minor"/>
      </rPr>
      <t>(pontuação máxima no item =72)</t>
    </r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</si>
  <si>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</si>
  <si>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</si>
  <si>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</si>
  <si>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</si>
  <si>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</si>
  <si>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</si>
  <si>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</si>
  <si>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</si>
  <si>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</si>
  <si>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</si>
  <si>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 xml:space="preserve">Médico Veterinário </t>
  </si>
  <si>
    <t>Médico Veterinário</t>
  </si>
  <si>
    <t>ANEXO XXVII a que se refere a Portaria 30 de 08 de fevereiro de 2023</t>
  </si>
  <si>
    <t>FORMULÁRIO A - AUTOAVALIAÇÃO - CARGO DE GERENTE ESTADUAL / GSA</t>
  </si>
  <si>
    <t>Fiscal de Defesa Agropecuária  - Gerente Estadual / GSA</t>
  </si>
  <si>
    <t>FORMULÁRIO B - SUPERIOR IMEDIATO - CARGO DE GERENTE ESTADUAL / GSA</t>
  </si>
  <si>
    <t>Fiscal de Defesa Agropecuária  - Gerente Estadual GSA</t>
  </si>
  <si>
    <t>FORMULÁRIO C - CONSENSO - CARGO DE GERENTE ESTADUAL / GSA</t>
  </si>
  <si>
    <t>1. É assíduo e pontual.</t>
  </si>
  <si>
    <t>2. Executa as atividades e compromissos em conformidade com os padrões dos processos Institucionais.</t>
  </si>
  <si>
    <t>3. Gerencia o tempo e monitora a realização das atividades, reprogramando a rotina de trabalho quando necessário.</t>
  </si>
  <si>
    <t>4. Mantém o ambiente do trabalho organizado.</t>
  </si>
  <si>
    <t>5. Desenvolve o trabalho com esmero.</t>
  </si>
  <si>
    <t>6. Ordena as suas atividades a partir das prioridades definidas.</t>
  </si>
  <si>
    <t>7. Zela pelos instrumentos, documentos, ferramentas da Instituição sob sua responsabilidade.</t>
  </si>
  <si>
    <r>
      <rPr>
        <b/>
        <sz val="11"/>
        <color indexed="8"/>
        <rFont val="Calibri"/>
        <family val="2"/>
      </rPr>
      <t xml:space="preserve">I – ORGANIZAÇÃO: </t>
    </r>
    <r>
      <rPr>
        <sz val="11"/>
        <color indexed="8"/>
        <rFont val="Calibri"/>
        <family val="2"/>
      </rPr>
      <t>Capacidade de ordenar e sistematizar a rotina de trabalho com efetividade, identificando métodos de trabalho que assegurem a continuidade dos processos, priorizando as atividades de acordo com o contexto e executando-as em conformidade com os padrões dos processos Institucionais, visando contribuir com os resultados planejados.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</si>
  <si>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48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</si>
  <si>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48)</t>
    </r>
  </si>
  <si>
    <t>1. Elabora a agenda de atividades e compromissos rotineiramente, utilizando ferramentas de organização pessoal.</t>
  </si>
  <si>
    <t>2. Identifica as demandas urgentes, importantes e circunstanciais, priorizando-as.</t>
  </si>
  <si>
    <t>3. Dimensiona as atividades a serem executadas conforme a capacidade operacional.</t>
  </si>
  <si>
    <t>4. Identifica métodos que assegurem a efetividade e continuidade dos processos.</t>
  </si>
  <si>
    <t>5. Sistematiza as atividades.</t>
  </si>
  <si>
    <t>RESULTADO DO FATOR 5.3 - I ORGANIZAÇÃO</t>
  </si>
  <si>
    <t xml:space="preserve">1. Organiza recursos e condições para a realização das atividades. </t>
  </si>
  <si>
    <t>2. Implementa melhorias.</t>
  </si>
  <si>
    <t>3. Reorganiza os processos.</t>
  </si>
  <si>
    <t xml:space="preserve">4. Foca nos itens críticos.                                                                                                                                                                                                              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</si>
  <si>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483</t>
    </r>
    <r>
      <rPr>
        <sz val="11"/>
        <rFont val="Calibri"/>
        <family val="2"/>
        <scheme val="minor"/>
      </rPr>
      <t>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</si>
  <si>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483)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</si>
</sst>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3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4" borderId="23" xfId="0" applyFont="1" applyFill="1" applyBorder="1" applyAlignment="1" applyProtection="1">
      <alignment horizontal="center" vertical="center" wrapText="1"/>
      <protection locked="0"/>
    </xf>
    <xf numFmtId="0" fontId="12" fillId="11" borderId="2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10" borderId="44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9" fontId="0" fillId="0" borderId="2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2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11" fillId="0" borderId="4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155864</xdr:rowOff>
    </xdr:from>
    <xdr:to>
      <xdr:col>0</xdr:col>
      <xdr:colOff>868936</xdr:colOff>
      <xdr:row>1</xdr:row>
      <xdr:rowOff>402647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F2CF20-4377-4344-8FD3-00C6270E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6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916131</xdr:colOff>
      <xdr:row>0</xdr:row>
      <xdr:rowOff>188767</xdr:rowOff>
    </xdr:from>
    <xdr:to>
      <xdr:col>3</xdr:col>
      <xdr:colOff>1691804</xdr:colOff>
      <xdr:row>1</xdr:row>
      <xdr:rowOff>321874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B8B020-8C9A-4757-8FB6-AAF9976E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3858" y="188767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868936</xdr:colOff>
      <xdr:row>1</xdr:row>
      <xdr:rowOff>244185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F6663-4790-40B5-8498-9134AC8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1333499</xdr:colOff>
      <xdr:row>0</xdr:row>
      <xdr:rowOff>148935</xdr:rowOff>
    </xdr:from>
    <xdr:to>
      <xdr:col>3</xdr:col>
      <xdr:colOff>2109172</xdr:colOff>
      <xdr:row>1</xdr:row>
      <xdr:rowOff>279444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CD2BCF-BDAE-43C8-A1DF-954093DF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14893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103043</xdr:rowOff>
    </xdr:from>
    <xdr:to>
      <xdr:col>0</xdr:col>
      <xdr:colOff>1030861</xdr:colOff>
      <xdr:row>1</xdr:row>
      <xdr:rowOff>349826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9C40F2-5860-4AB5-9988-45A8A05C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3043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180108</xdr:rowOff>
    </xdr:from>
    <xdr:to>
      <xdr:col>3</xdr:col>
      <xdr:colOff>2107441</xdr:colOff>
      <xdr:row>1</xdr:row>
      <xdr:rowOff>313215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53413A-233D-4F5B-9BAB-996EA1FB8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927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opLeftCell="A12" workbookViewId="0">
      <selection activeCell="D29" sqref="D29:G45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7" ht="15.75" thickBot="1">
      <c r="A1" s="8" t="s">
        <v>129</v>
      </c>
      <c r="D1" s="207" t="s">
        <v>155</v>
      </c>
      <c r="E1" s="207"/>
      <c r="F1" s="207"/>
      <c r="G1" s="207"/>
    </row>
    <row r="2" spans="1:7" ht="15.75" thickBot="1">
      <c r="A2" s="8">
        <v>0</v>
      </c>
      <c r="D2" s="199" t="s">
        <v>419</v>
      </c>
      <c r="E2" s="199"/>
      <c r="F2" s="199"/>
      <c r="G2" s="199"/>
    </row>
    <row r="3" spans="1:7" ht="15.75" thickBot="1">
      <c r="A3" s="8">
        <v>1</v>
      </c>
    </row>
    <row r="4" spans="1:7" ht="15.75" customHeight="1" thickBot="1">
      <c r="A4" s="8">
        <v>2</v>
      </c>
      <c r="D4" s="207" t="s">
        <v>380</v>
      </c>
      <c r="E4" s="207"/>
      <c r="F4" s="207"/>
      <c r="G4" s="207"/>
    </row>
    <row r="5" spans="1:7" ht="15" customHeight="1">
      <c r="A5" s="8">
        <v>3</v>
      </c>
      <c r="D5" s="200" t="s">
        <v>420</v>
      </c>
      <c r="E5" s="200"/>
      <c r="F5" s="200"/>
      <c r="G5" s="200"/>
    </row>
    <row r="6" spans="1:7" ht="15.75" thickBot="1">
      <c r="A6" s="97"/>
    </row>
    <row r="7" spans="1:7" ht="15.75" customHeight="1">
      <c r="A7" s="98"/>
      <c r="D7" s="208" t="s">
        <v>418</v>
      </c>
      <c r="E7" s="208"/>
      <c r="F7" s="208"/>
      <c r="G7" s="208"/>
    </row>
    <row r="8" spans="1:7" ht="15" customHeight="1">
      <c r="A8" s="9" t="s">
        <v>438</v>
      </c>
      <c r="D8" s="196" t="s">
        <v>421</v>
      </c>
      <c r="E8" s="197"/>
      <c r="F8" s="197"/>
      <c r="G8" s="198"/>
    </row>
    <row r="9" spans="1:7" ht="15.75" thickBot="1">
      <c r="A9" s="9" t="s">
        <v>439</v>
      </c>
    </row>
    <row r="10" spans="1:7">
      <c r="A10" s="9" t="s">
        <v>239</v>
      </c>
      <c r="D10" s="201" t="s">
        <v>112</v>
      </c>
      <c r="E10" s="201"/>
      <c r="F10" s="201"/>
      <c r="G10" s="201"/>
    </row>
    <row r="11" spans="1:7">
      <c r="A11" s="9" t="s">
        <v>240</v>
      </c>
      <c r="D11" s="202" t="s">
        <v>210</v>
      </c>
      <c r="E11" s="202"/>
      <c r="F11" s="202"/>
      <c r="G11" s="202"/>
    </row>
    <row r="12" spans="1:7" ht="15.75" thickBot="1">
      <c r="A12" s="9" t="s">
        <v>241</v>
      </c>
      <c r="D12" s="203"/>
      <c r="E12" s="203"/>
      <c r="F12" s="203"/>
      <c r="G12" s="203"/>
    </row>
    <row r="13" spans="1:7">
      <c r="A13" s="9" t="s">
        <v>242</v>
      </c>
      <c r="D13" s="183" t="s">
        <v>113</v>
      </c>
      <c r="E13" s="183"/>
      <c r="F13" s="183"/>
      <c r="G13" s="183"/>
    </row>
    <row r="14" spans="1:7" ht="15.75" thickBot="1">
      <c r="A14" s="9" t="s">
        <v>243</v>
      </c>
      <c r="D14" s="203"/>
      <c r="E14" s="203"/>
      <c r="F14" s="203"/>
      <c r="G14" s="203"/>
    </row>
    <row r="15" spans="1:7">
      <c r="A15" s="9" t="s">
        <v>214</v>
      </c>
      <c r="D15" s="204" t="s">
        <v>379</v>
      </c>
      <c r="E15" s="205"/>
      <c r="F15" s="205"/>
      <c r="G15" s="206"/>
    </row>
    <row r="16" spans="1:7" ht="15.75" thickBot="1">
      <c r="A16" s="9" t="s">
        <v>215</v>
      </c>
      <c r="D16" s="75" t="s">
        <v>211</v>
      </c>
      <c r="E16" s="6"/>
      <c r="F16" s="76" t="s">
        <v>107</v>
      </c>
      <c r="G16" s="7"/>
    </row>
    <row r="17" spans="1:7">
      <c r="A17" s="9" t="s">
        <v>216</v>
      </c>
    </row>
    <row r="18" spans="1:7">
      <c r="A18" s="9" t="s">
        <v>217</v>
      </c>
    </row>
    <row r="19" spans="1:7" ht="15.75" thickBot="1">
      <c r="A19" s="9" t="s">
        <v>218</v>
      </c>
    </row>
    <row r="20" spans="1:7" ht="15.75" thickBot="1">
      <c r="A20" s="10" t="s">
        <v>122</v>
      </c>
      <c r="D20" s="207" t="s">
        <v>155</v>
      </c>
      <c r="E20" s="207"/>
      <c r="F20" s="207"/>
      <c r="G20" s="207"/>
    </row>
    <row r="21" spans="1:7" ht="15.75" thickBot="1">
      <c r="A21" s="10" t="s">
        <v>219</v>
      </c>
      <c r="D21" s="199" t="s">
        <v>422</v>
      </c>
      <c r="E21" s="199"/>
      <c r="F21" s="199"/>
      <c r="G21" s="199"/>
    </row>
    <row r="22" spans="1:7" ht="15.75" thickBot="1">
      <c r="A22" s="10" t="s">
        <v>220</v>
      </c>
    </row>
    <row r="23" spans="1:7" ht="15.75" thickBot="1">
      <c r="A23" s="10" t="s">
        <v>221</v>
      </c>
      <c r="D23" s="207" t="s">
        <v>380</v>
      </c>
      <c r="E23" s="207"/>
      <c r="F23" s="207"/>
      <c r="G23" s="207"/>
    </row>
    <row r="24" spans="1:7">
      <c r="A24" s="10" t="s">
        <v>222</v>
      </c>
      <c r="D24" s="200" t="s">
        <v>423</v>
      </c>
      <c r="E24" s="200"/>
      <c r="F24" s="200"/>
      <c r="G24" s="200"/>
    </row>
    <row r="25" spans="1:7" ht="15.75" thickBot="1">
      <c r="A25" s="10" t="s">
        <v>223</v>
      </c>
    </row>
    <row r="26" spans="1:7">
      <c r="A26" s="10" t="s">
        <v>224</v>
      </c>
      <c r="D26" s="208" t="s">
        <v>418</v>
      </c>
      <c r="E26" s="208"/>
      <c r="F26" s="208"/>
      <c r="G26" s="208"/>
    </row>
    <row r="27" spans="1:7">
      <c r="A27" s="10" t="s">
        <v>225</v>
      </c>
      <c r="D27" s="196" t="s">
        <v>423</v>
      </c>
      <c r="E27" s="197"/>
      <c r="F27" s="197"/>
      <c r="G27" s="198"/>
    </row>
    <row r="28" spans="1:7" ht="15.75" thickBot="1">
      <c r="A28" s="10" t="s">
        <v>226</v>
      </c>
    </row>
    <row r="29" spans="1:7">
      <c r="A29" s="10" t="s">
        <v>227</v>
      </c>
      <c r="D29" s="185" t="s">
        <v>114</v>
      </c>
      <c r="E29" s="186"/>
      <c r="F29" s="186"/>
      <c r="G29" s="187"/>
    </row>
    <row r="30" spans="1:7" ht="15.75" thickBot="1">
      <c r="A30" s="10" t="s">
        <v>228</v>
      </c>
      <c r="D30" s="88" t="s">
        <v>440</v>
      </c>
      <c r="E30" s="89"/>
      <c r="F30" s="90" t="s">
        <v>441</v>
      </c>
      <c r="G30" s="91"/>
    </row>
    <row r="31" spans="1:7">
      <c r="A31" s="10" t="s">
        <v>229</v>
      </c>
      <c r="D31" s="185" t="s">
        <v>442</v>
      </c>
      <c r="E31" s="186"/>
      <c r="F31" s="186"/>
      <c r="G31" s="187"/>
    </row>
    <row r="32" spans="1:7">
      <c r="A32" s="10" t="s">
        <v>230</v>
      </c>
      <c r="D32" s="88" t="s">
        <v>443</v>
      </c>
      <c r="E32" s="92"/>
      <c r="F32" s="93" t="s">
        <v>441</v>
      </c>
      <c r="G32" s="94"/>
    </row>
    <row r="33" spans="1:7">
      <c r="A33" s="10" t="s">
        <v>231</v>
      </c>
      <c r="D33" s="161"/>
      <c r="E33" s="162"/>
      <c r="F33" s="188"/>
      <c r="G33" s="163"/>
    </row>
    <row r="34" spans="1:7" ht="15.75" thickBot="1">
      <c r="A34" s="10" t="s">
        <v>232</v>
      </c>
      <c r="D34" s="189" t="s">
        <v>444</v>
      </c>
      <c r="E34" s="190"/>
      <c r="F34" s="190"/>
      <c r="G34" s="191"/>
    </row>
    <row r="35" spans="1:7">
      <c r="A35" s="10" t="s">
        <v>233</v>
      </c>
      <c r="D35" s="192" t="s">
        <v>445</v>
      </c>
      <c r="E35" s="193"/>
      <c r="F35" s="193"/>
      <c r="G35" s="194"/>
    </row>
    <row r="36" spans="1:7" ht="15.75" thickBot="1">
      <c r="A36" s="10" t="s">
        <v>234</v>
      </c>
      <c r="D36" s="195"/>
      <c r="E36" s="156"/>
      <c r="F36" s="156"/>
      <c r="G36" s="157"/>
    </row>
    <row r="37" spans="1:7" ht="15.75" thickBot="1">
      <c r="A37" s="10" t="s">
        <v>235</v>
      </c>
      <c r="D37" s="171" t="s">
        <v>446</v>
      </c>
      <c r="E37" s="172"/>
      <c r="F37" s="172"/>
      <c r="G37" s="173"/>
    </row>
    <row r="38" spans="1:7">
      <c r="A38" s="10" t="s">
        <v>236</v>
      </c>
      <c r="D38" s="158"/>
      <c r="E38" s="159"/>
      <c r="F38" s="159"/>
      <c r="G38" s="160"/>
    </row>
    <row r="39" spans="1:7">
      <c r="A39" s="10" t="s">
        <v>237</v>
      </c>
      <c r="D39" s="161" t="s">
        <v>447</v>
      </c>
      <c r="E39" s="162"/>
      <c r="F39" s="162"/>
      <c r="G39" s="163"/>
    </row>
    <row r="40" spans="1:7">
      <c r="A40" s="10" t="s">
        <v>238</v>
      </c>
      <c r="D40" s="164"/>
      <c r="E40" s="165"/>
      <c r="F40" s="166"/>
      <c r="G40" s="167"/>
    </row>
    <row r="41" spans="1:7">
      <c r="A41" s="98"/>
      <c r="D41" s="168" t="s">
        <v>448</v>
      </c>
      <c r="E41" s="169"/>
      <c r="F41" s="169" t="s">
        <v>449</v>
      </c>
      <c r="G41" s="170"/>
    </row>
    <row r="42" spans="1:7">
      <c r="A42" s="98"/>
      <c r="D42" s="149"/>
      <c r="E42" s="150"/>
      <c r="F42" s="150"/>
      <c r="G42" s="151"/>
    </row>
    <row r="43" spans="1:7">
      <c r="A43" s="10" t="s">
        <v>244</v>
      </c>
      <c r="D43" s="95" t="s">
        <v>450</v>
      </c>
      <c r="E43" s="152"/>
      <c r="F43" s="153"/>
      <c r="G43" s="154"/>
    </row>
    <row r="44" spans="1:7">
      <c r="A44" s="10" t="s">
        <v>245</v>
      </c>
      <c r="D44" s="95" t="s">
        <v>451</v>
      </c>
      <c r="E44" s="152"/>
      <c r="F44" s="153"/>
      <c r="G44" s="154"/>
    </row>
    <row r="45" spans="1:7" ht="15.75" thickBot="1">
      <c r="A45" s="10" t="s">
        <v>246</v>
      </c>
      <c r="D45" s="96" t="s">
        <v>441</v>
      </c>
      <c r="E45" s="155"/>
      <c r="F45" s="156"/>
      <c r="G45" s="157"/>
    </row>
    <row r="46" spans="1:7">
      <c r="A46" s="10" t="s">
        <v>247</v>
      </c>
    </row>
    <row r="47" spans="1:7">
      <c r="A47" s="10" t="s">
        <v>248</v>
      </c>
    </row>
    <row r="48" spans="1:7">
      <c r="A48" s="10" t="s">
        <v>249</v>
      </c>
    </row>
    <row r="49" spans="1:1">
      <c r="A49" s="10" t="s">
        <v>250</v>
      </c>
    </row>
    <row r="50" spans="1:1">
      <c r="A50" s="10" t="s">
        <v>251</v>
      </c>
    </row>
    <row r="51" spans="1:1">
      <c r="A51" s="10" t="s">
        <v>252</v>
      </c>
    </row>
    <row r="52" spans="1:1">
      <c r="A52" s="10" t="s">
        <v>253</v>
      </c>
    </row>
    <row r="53" spans="1:1">
      <c r="A53" s="10" t="s">
        <v>124</v>
      </c>
    </row>
    <row r="54" spans="1:1">
      <c r="A54" s="10" t="s">
        <v>254</v>
      </c>
    </row>
    <row r="55" spans="1:1">
      <c r="A55" s="10" t="s">
        <v>255</v>
      </c>
    </row>
    <row r="56" spans="1:1">
      <c r="A56" s="10" t="s">
        <v>256</v>
      </c>
    </row>
    <row r="57" spans="1:1">
      <c r="A57" s="10" t="s">
        <v>257</v>
      </c>
    </row>
    <row r="58" spans="1:1">
      <c r="A58" s="10" t="s">
        <v>258</v>
      </c>
    </row>
    <row r="59" spans="1:1">
      <c r="A59" s="10" t="s">
        <v>259</v>
      </c>
    </row>
    <row r="60" spans="1:1">
      <c r="A60" s="10" t="s">
        <v>260</v>
      </c>
    </row>
    <row r="61" spans="1:1">
      <c r="A61" s="10" t="s">
        <v>261</v>
      </c>
    </row>
    <row r="62" spans="1:1">
      <c r="A62" s="10" t="s">
        <v>262</v>
      </c>
    </row>
    <row r="63" spans="1:1">
      <c r="A63" s="10" t="s">
        <v>263</v>
      </c>
    </row>
    <row r="64" spans="1:1">
      <c r="A64" s="10" t="s">
        <v>264</v>
      </c>
    </row>
    <row r="65" spans="1:1">
      <c r="A65" s="10" t="s">
        <v>265</v>
      </c>
    </row>
    <row r="66" spans="1:1">
      <c r="A66" s="10" t="s">
        <v>266</v>
      </c>
    </row>
    <row r="67" spans="1:1">
      <c r="A67" s="10" t="s">
        <v>267</v>
      </c>
    </row>
    <row r="68" spans="1:1">
      <c r="A68" s="10" t="s">
        <v>268</v>
      </c>
    </row>
    <row r="69" spans="1:1">
      <c r="A69" s="10" t="s">
        <v>269</v>
      </c>
    </row>
    <row r="70" spans="1:1">
      <c r="A70" s="10" t="s">
        <v>270</v>
      </c>
    </row>
    <row r="71" spans="1:1">
      <c r="A71" s="10" t="s">
        <v>271</v>
      </c>
    </row>
    <row r="72" spans="1:1">
      <c r="A72" s="10" t="s">
        <v>272</v>
      </c>
    </row>
    <row r="73" spans="1:1">
      <c r="A73" s="10" t="s">
        <v>273</v>
      </c>
    </row>
    <row r="74" spans="1:1">
      <c r="A74" s="10" t="s">
        <v>274</v>
      </c>
    </row>
    <row r="75" spans="1:1">
      <c r="A75" s="10" t="s">
        <v>275</v>
      </c>
    </row>
    <row r="76" spans="1:1">
      <c r="A76" s="10" t="s">
        <v>276</v>
      </c>
    </row>
    <row r="77" spans="1:1">
      <c r="A77" s="10" t="s">
        <v>277</v>
      </c>
    </row>
    <row r="78" spans="1:1">
      <c r="A78" s="10" t="s">
        <v>278</v>
      </c>
    </row>
    <row r="79" spans="1:1">
      <c r="A79" s="10" t="s">
        <v>279</v>
      </c>
    </row>
    <row r="80" spans="1:1">
      <c r="A80" s="10" t="s">
        <v>280</v>
      </c>
    </row>
    <row r="81" spans="1:1">
      <c r="A81" s="10" t="s">
        <v>281</v>
      </c>
    </row>
    <row r="82" spans="1:1">
      <c r="A82" s="10" t="s">
        <v>282</v>
      </c>
    </row>
    <row r="83" spans="1:1">
      <c r="A83" s="10" t="s">
        <v>283</v>
      </c>
    </row>
    <row r="84" spans="1:1">
      <c r="A84" s="10" t="s">
        <v>284</v>
      </c>
    </row>
    <row r="85" spans="1:1">
      <c r="A85" s="10" t="s">
        <v>285</v>
      </c>
    </row>
    <row r="86" spans="1:1">
      <c r="A86" s="10" t="s">
        <v>286</v>
      </c>
    </row>
    <row r="87" spans="1:1">
      <c r="A87" s="10" t="s">
        <v>287</v>
      </c>
    </row>
    <row r="88" spans="1:1">
      <c r="A88" s="10" t="s">
        <v>288</v>
      </c>
    </row>
    <row r="89" spans="1:1">
      <c r="A89" s="10" t="s">
        <v>289</v>
      </c>
    </row>
    <row r="90" spans="1:1">
      <c r="A90" s="10" t="s">
        <v>290</v>
      </c>
    </row>
    <row r="91" spans="1:1">
      <c r="A91" s="10" t="s">
        <v>291</v>
      </c>
    </row>
    <row r="92" spans="1:1">
      <c r="A92" s="10" t="s">
        <v>292</v>
      </c>
    </row>
    <row r="93" spans="1:1">
      <c r="A93" s="10" t="s">
        <v>293</v>
      </c>
    </row>
    <row r="94" spans="1:1">
      <c r="A94" s="10" t="s">
        <v>294</v>
      </c>
    </row>
    <row r="95" spans="1:1">
      <c r="A95" s="10" t="s">
        <v>295</v>
      </c>
    </row>
    <row r="96" spans="1:1">
      <c r="A96" s="10" t="s">
        <v>296</v>
      </c>
    </row>
    <row r="97" spans="1:1">
      <c r="A97" s="10" t="s">
        <v>297</v>
      </c>
    </row>
    <row r="98" spans="1:1">
      <c r="A98" s="10" t="s">
        <v>298</v>
      </c>
    </row>
    <row r="99" spans="1:1">
      <c r="A99" s="10" t="s">
        <v>299</v>
      </c>
    </row>
    <row r="100" spans="1:1">
      <c r="A100" s="10" t="s">
        <v>300</v>
      </c>
    </row>
    <row r="101" spans="1:1">
      <c r="A101" s="10" t="s">
        <v>301</v>
      </c>
    </row>
    <row r="102" spans="1:1">
      <c r="A102" s="10" t="s">
        <v>302</v>
      </c>
    </row>
    <row r="103" spans="1:1">
      <c r="A103" s="10" t="s">
        <v>303</v>
      </c>
    </row>
    <row r="104" spans="1:1">
      <c r="A104" s="10" t="s">
        <v>304</v>
      </c>
    </row>
    <row r="105" spans="1:1">
      <c r="A105" s="10" t="s">
        <v>305</v>
      </c>
    </row>
    <row r="106" spans="1:1">
      <c r="A106" s="10" t="s">
        <v>306</v>
      </c>
    </row>
    <row r="107" spans="1:1">
      <c r="A107" s="10" t="s">
        <v>307</v>
      </c>
    </row>
    <row r="108" spans="1:1">
      <c r="A108" s="10" t="s">
        <v>308</v>
      </c>
    </row>
    <row r="109" spans="1:1">
      <c r="A109" s="10" t="s">
        <v>309</v>
      </c>
    </row>
    <row r="110" spans="1:1">
      <c r="A110" s="10" t="s">
        <v>310</v>
      </c>
    </row>
    <row r="111" spans="1:1">
      <c r="A111" s="10" t="s">
        <v>311</v>
      </c>
    </row>
    <row r="112" spans="1:1">
      <c r="A112" s="10" t="s">
        <v>312</v>
      </c>
    </row>
    <row r="113" spans="1:1">
      <c r="A113" s="10" t="s">
        <v>313</v>
      </c>
    </row>
    <row r="114" spans="1:1">
      <c r="A114" s="10" t="s">
        <v>314</v>
      </c>
    </row>
    <row r="115" spans="1:1">
      <c r="A115" s="10" t="s">
        <v>315</v>
      </c>
    </row>
    <row r="116" spans="1:1">
      <c r="A116" s="10" t="s">
        <v>316</v>
      </c>
    </row>
    <row r="117" spans="1:1">
      <c r="A117" s="10" t="s">
        <v>317</v>
      </c>
    </row>
    <row r="118" spans="1:1">
      <c r="A118" s="10" t="s">
        <v>318</v>
      </c>
    </row>
    <row r="119" spans="1:1">
      <c r="A119" s="10" t="s">
        <v>319</v>
      </c>
    </row>
    <row r="120" spans="1:1">
      <c r="A120" s="10" t="s">
        <v>320</v>
      </c>
    </row>
    <row r="121" spans="1:1">
      <c r="A121" s="10" t="s">
        <v>321</v>
      </c>
    </row>
    <row r="122" spans="1:1">
      <c r="A122" s="10" t="s">
        <v>322</v>
      </c>
    </row>
    <row r="123" spans="1:1">
      <c r="A123" s="10" t="s">
        <v>323</v>
      </c>
    </row>
    <row r="124" spans="1:1">
      <c r="A124" s="10" t="s">
        <v>324</v>
      </c>
    </row>
    <row r="125" spans="1:1">
      <c r="A125" s="10" t="s">
        <v>325</v>
      </c>
    </row>
    <row r="126" spans="1:1">
      <c r="A126" s="10" t="s">
        <v>326</v>
      </c>
    </row>
    <row r="127" spans="1:1">
      <c r="A127" s="10" t="s">
        <v>327</v>
      </c>
    </row>
    <row r="128" spans="1:1">
      <c r="A128" s="10" t="s">
        <v>328</v>
      </c>
    </row>
    <row r="129" spans="1:1">
      <c r="A129" s="10" t="s">
        <v>329</v>
      </c>
    </row>
    <row r="130" spans="1:1">
      <c r="A130" s="10" t="s">
        <v>330</v>
      </c>
    </row>
    <row r="131" spans="1:1">
      <c r="A131" s="10" t="s">
        <v>331</v>
      </c>
    </row>
    <row r="132" spans="1:1">
      <c r="A132" s="10" t="s">
        <v>332</v>
      </c>
    </row>
    <row r="133" spans="1:1">
      <c r="A133" s="10" t="s">
        <v>333</v>
      </c>
    </row>
    <row r="134" spans="1:1">
      <c r="A134" s="10" t="s">
        <v>334</v>
      </c>
    </row>
    <row r="135" spans="1:1">
      <c r="A135" s="10" t="s">
        <v>335</v>
      </c>
    </row>
    <row r="136" spans="1:1">
      <c r="A136" s="10" t="s">
        <v>336</v>
      </c>
    </row>
    <row r="137" spans="1:1">
      <c r="A137" s="10" t="s">
        <v>337</v>
      </c>
    </row>
    <row r="138" spans="1:1">
      <c r="A138" s="10" t="s">
        <v>338</v>
      </c>
    </row>
    <row r="139" spans="1:1">
      <c r="A139" s="10" t="s">
        <v>339</v>
      </c>
    </row>
    <row r="140" spans="1:1">
      <c r="A140" s="10" t="s">
        <v>340</v>
      </c>
    </row>
    <row r="141" spans="1:1">
      <c r="A141" s="10" t="s">
        <v>341</v>
      </c>
    </row>
    <row r="142" spans="1:1">
      <c r="A142" s="10" t="s">
        <v>342</v>
      </c>
    </row>
    <row r="143" spans="1:1">
      <c r="A143" s="10" t="s">
        <v>343</v>
      </c>
    </row>
    <row r="144" spans="1:1">
      <c r="A144" s="10" t="s">
        <v>344</v>
      </c>
    </row>
    <row r="145" spans="1:1">
      <c r="A145" s="10" t="s">
        <v>345</v>
      </c>
    </row>
    <row r="146" spans="1:1">
      <c r="A146" s="10" t="s">
        <v>346</v>
      </c>
    </row>
    <row r="147" spans="1:1">
      <c r="A147" s="10" t="s">
        <v>347</v>
      </c>
    </row>
    <row r="148" spans="1:1">
      <c r="A148" s="10" t="s">
        <v>348</v>
      </c>
    </row>
    <row r="149" spans="1:1">
      <c r="A149" s="10" t="s">
        <v>349</v>
      </c>
    </row>
    <row r="150" spans="1:1">
      <c r="A150" s="10" t="s">
        <v>350</v>
      </c>
    </row>
    <row r="151" spans="1:1">
      <c r="A151" s="10" t="s">
        <v>351</v>
      </c>
    </row>
    <row r="152" spans="1:1">
      <c r="A152" s="10" t="s">
        <v>352</v>
      </c>
    </row>
    <row r="153" spans="1:1">
      <c r="A153" s="10" t="s">
        <v>353</v>
      </c>
    </row>
    <row r="154" spans="1:1">
      <c r="A154" s="10" t="s">
        <v>354</v>
      </c>
    </row>
    <row r="155" spans="1:1">
      <c r="A155" s="10" t="s">
        <v>355</v>
      </c>
    </row>
    <row r="156" spans="1:1">
      <c r="A156" s="10" t="s">
        <v>356</v>
      </c>
    </row>
    <row r="157" spans="1:1">
      <c r="A157" s="10" t="s">
        <v>357</v>
      </c>
    </row>
    <row r="158" spans="1:1">
      <c r="A158" s="10" t="s">
        <v>358</v>
      </c>
    </row>
    <row r="159" spans="1:1">
      <c r="A159" s="10" t="s">
        <v>359</v>
      </c>
    </row>
    <row r="160" spans="1:1">
      <c r="A160" s="10" t="s">
        <v>360</v>
      </c>
    </row>
    <row r="161" spans="1:1">
      <c r="A161" s="10" t="s">
        <v>361</v>
      </c>
    </row>
    <row r="162" spans="1:1">
      <c r="A162" s="10" t="s">
        <v>362</v>
      </c>
    </row>
    <row r="163" spans="1:1">
      <c r="A163" s="10" t="s">
        <v>363</v>
      </c>
    </row>
    <row r="164" spans="1:1">
      <c r="A164" s="10" t="s">
        <v>364</v>
      </c>
    </row>
    <row r="165" spans="1:1">
      <c r="A165" s="10" t="s">
        <v>365</v>
      </c>
    </row>
    <row r="166" spans="1:1">
      <c r="A166" s="10" t="s">
        <v>366</v>
      </c>
    </row>
    <row r="167" spans="1:1">
      <c r="A167" s="10" t="s">
        <v>367</v>
      </c>
    </row>
    <row r="168" spans="1:1">
      <c r="A168" s="10" t="s">
        <v>368</v>
      </c>
    </row>
    <row r="169" spans="1:1">
      <c r="A169" s="10" t="s">
        <v>369</v>
      </c>
    </row>
    <row r="170" spans="1:1">
      <c r="A170" s="10" t="s">
        <v>370</v>
      </c>
    </row>
    <row r="171" spans="1:1">
      <c r="A171" s="10" t="s">
        <v>371</v>
      </c>
    </row>
    <row r="172" spans="1:1">
      <c r="A172" s="10" t="s">
        <v>372</v>
      </c>
    </row>
    <row r="173" spans="1:1">
      <c r="A173" s="10" t="s">
        <v>373</v>
      </c>
    </row>
    <row r="174" spans="1:1">
      <c r="A174" s="10" t="s">
        <v>374</v>
      </c>
    </row>
    <row r="175" spans="1:1">
      <c r="A175" s="10" t="s">
        <v>375</v>
      </c>
    </row>
    <row r="176" spans="1:1">
      <c r="A176" s="10" t="s">
        <v>376</v>
      </c>
    </row>
    <row r="177" spans="1:4">
      <c r="A177" s="97"/>
      <c r="B177" s="99"/>
      <c r="C177" s="99"/>
      <c r="D177" s="99"/>
    </row>
    <row r="178" spans="1:4" ht="15.75" thickBot="1">
      <c r="A178" s="97"/>
      <c r="B178" s="99"/>
      <c r="C178" s="99"/>
      <c r="D178" s="99"/>
    </row>
    <row r="179" spans="1:4" ht="15.75" thickBot="1">
      <c r="A179" s="199" t="s">
        <v>419</v>
      </c>
      <c r="B179" s="199"/>
      <c r="C179" s="199"/>
      <c r="D179" s="199"/>
    </row>
    <row r="180" spans="1:4">
      <c r="A180"/>
    </row>
    <row r="181" spans="1:4">
      <c r="A181" s="200" t="s">
        <v>420</v>
      </c>
      <c r="B181" s="200"/>
      <c r="C181" s="200"/>
      <c r="D181" s="200"/>
    </row>
    <row r="182" spans="1:4">
      <c r="A182"/>
    </row>
    <row r="183" spans="1:4">
      <c r="A183" s="196" t="s">
        <v>423</v>
      </c>
      <c r="B183" s="197"/>
      <c r="C183" s="197"/>
      <c r="D183" s="198"/>
    </row>
    <row r="184" spans="1:4" ht="15.75" thickBot="1">
      <c r="A184"/>
    </row>
    <row r="185" spans="1:4">
      <c r="A185" s="201" t="s">
        <v>112</v>
      </c>
      <c r="B185" s="201"/>
      <c r="C185" s="201"/>
      <c r="D185" s="201"/>
    </row>
    <row r="186" spans="1:4">
      <c r="A186" s="202" t="s">
        <v>210</v>
      </c>
      <c r="B186" s="202"/>
      <c r="C186" s="202"/>
      <c r="D186" s="202"/>
    </row>
    <row r="187" spans="1:4" ht="15.75" thickBot="1">
      <c r="A187" s="203"/>
      <c r="B187" s="203"/>
      <c r="C187" s="203"/>
      <c r="D187" s="203"/>
    </row>
    <row r="188" spans="1:4">
      <c r="A188" s="183" t="s">
        <v>113</v>
      </c>
      <c r="B188" s="183"/>
      <c r="C188" s="183"/>
      <c r="D188" s="183"/>
    </row>
    <row r="189" spans="1:4" ht="15.75" thickBot="1">
      <c r="A189" s="203"/>
      <c r="B189" s="203"/>
      <c r="C189" s="203"/>
      <c r="D189" s="203"/>
    </row>
    <row r="190" spans="1:4">
      <c r="A190" s="204" t="s">
        <v>379</v>
      </c>
      <c r="B190" s="205"/>
      <c r="C190" s="205"/>
      <c r="D190" s="206"/>
    </row>
    <row r="191" spans="1:4" ht="15.75" thickBot="1">
      <c r="A191" s="75" t="s">
        <v>211</v>
      </c>
      <c r="B191" s="6"/>
      <c r="C191" s="76" t="s">
        <v>107</v>
      </c>
      <c r="D191" s="7"/>
    </row>
    <row r="192" spans="1:4">
      <c r="A192"/>
    </row>
    <row r="193" spans="1:4" ht="15.75" thickBot="1">
      <c r="A193"/>
    </row>
    <row r="194" spans="1:4" ht="15.75" thickBot="1">
      <c r="A194" s="199" t="s">
        <v>422</v>
      </c>
      <c r="B194" s="199"/>
      <c r="C194" s="199"/>
      <c r="D194" s="199"/>
    </row>
    <row r="195" spans="1:4">
      <c r="A195"/>
    </row>
    <row r="196" spans="1:4">
      <c r="A196" s="200" t="s">
        <v>423</v>
      </c>
      <c r="B196" s="200"/>
      <c r="C196" s="200"/>
      <c r="D196" s="200"/>
    </row>
    <row r="197" spans="1:4">
      <c r="A197"/>
    </row>
    <row r="198" spans="1:4">
      <c r="A198" s="196" t="s">
        <v>423</v>
      </c>
      <c r="B198" s="197"/>
      <c r="C198" s="197"/>
      <c r="D198" s="198"/>
    </row>
    <row r="199" spans="1:4" ht="15.75" thickBot="1">
      <c r="A199"/>
    </row>
    <row r="200" spans="1:4">
      <c r="A200" s="174" t="s">
        <v>112</v>
      </c>
      <c r="B200" s="175"/>
      <c r="C200" s="175"/>
      <c r="D200" s="176"/>
    </row>
    <row r="201" spans="1:4">
      <c r="A201" s="177" t="s">
        <v>210</v>
      </c>
      <c r="B201" s="178"/>
      <c r="C201" s="178"/>
      <c r="D201" s="179"/>
    </row>
    <row r="202" spans="1:4" ht="15.75" thickBot="1">
      <c r="A202" s="180"/>
      <c r="B202" s="181"/>
      <c r="C202" s="181"/>
      <c r="D202" s="182"/>
    </row>
    <row r="203" spans="1:4">
      <c r="A203" s="183" t="s">
        <v>113</v>
      </c>
      <c r="B203" s="183"/>
      <c r="C203" s="183"/>
      <c r="D203" s="183"/>
    </row>
    <row r="204" spans="1:4" ht="15.75" thickBot="1">
      <c r="A204" s="184"/>
      <c r="B204" s="184"/>
      <c r="C204" s="184"/>
      <c r="D204" s="184"/>
    </row>
    <row r="205" spans="1:4">
      <c r="A205" s="185" t="s">
        <v>114</v>
      </c>
      <c r="B205" s="186"/>
      <c r="C205" s="186"/>
      <c r="D205" s="187"/>
    </row>
    <row r="206" spans="1:4" ht="15.75" thickBot="1">
      <c r="A206" s="88" t="s">
        <v>440</v>
      </c>
      <c r="B206" s="89"/>
      <c r="C206" s="90" t="s">
        <v>441</v>
      </c>
      <c r="D206" s="91"/>
    </row>
    <row r="207" spans="1:4">
      <c r="A207" s="185" t="s">
        <v>442</v>
      </c>
      <c r="B207" s="186"/>
      <c r="C207" s="186"/>
      <c r="D207" s="187"/>
    </row>
    <row r="208" spans="1:4">
      <c r="A208" s="88" t="s">
        <v>443</v>
      </c>
      <c r="B208" s="92"/>
      <c r="C208" s="93" t="s">
        <v>441</v>
      </c>
      <c r="D208" s="94"/>
    </row>
    <row r="209" spans="1:4">
      <c r="A209" s="161"/>
      <c r="B209" s="162"/>
      <c r="C209" s="188"/>
      <c r="D209" s="163"/>
    </row>
    <row r="210" spans="1:4" ht="15.75" thickBot="1">
      <c r="A210" s="189" t="s">
        <v>444</v>
      </c>
      <c r="B210" s="190"/>
      <c r="C210" s="190"/>
      <c r="D210" s="191"/>
    </row>
    <row r="211" spans="1:4">
      <c r="A211" s="192" t="s">
        <v>445</v>
      </c>
      <c r="B211" s="193"/>
      <c r="C211" s="193"/>
      <c r="D211" s="194"/>
    </row>
    <row r="212" spans="1:4" ht="15.75" thickBot="1">
      <c r="A212" s="195"/>
      <c r="B212" s="156"/>
      <c r="C212" s="156"/>
      <c r="D212" s="157"/>
    </row>
    <row r="213" spans="1:4" ht="15.75" thickBot="1">
      <c r="A213" s="171" t="s">
        <v>446</v>
      </c>
      <c r="B213" s="172"/>
      <c r="C213" s="172"/>
      <c r="D213" s="173"/>
    </row>
    <row r="214" spans="1:4">
      <c r="A214" s="158"/>
      <c r="B214" s="159"/>
      <c r="C214" s="159"/>
      <c r="D214" s="160"/>
    </row>
    <row r="215" spans="1:4">
      <c r="A215" s="161" t="s">
        <v>447</v>
      </c>
      <c r="B215" s="162"/>
      <c r="C215" s="162"/>
      <c r="D215" s="163"/>
    </row>
    <row r="216" spans="1:4">
      <c r="A216" s="164"/>
      <c r="B216" s="165"/>
      <c r="C216" s="166"/>
      <c r="D216" s="167"/>
    </row>
    <row r="217" spans="1:4">
      <c r="A217" s="168" t="s">
        <v>448</v>
      </c>
      <c r="B217" s="169"/>
      <c r="C217" s="169" t="s">
        <v>449</v>
      </c>
      <c r="D217" s="170"/>
    </row>
    <row r="218" spans="1:4">
      <c r="A218" s="149"/>
      <c r="B218" s="150"/>
      <c r="C218" s="150"/>
      <c r="D218" s="151"/>
    </row>
    <row r="219" spans="1:4">
      <c r="A219" s="95" t="s">
        <v>450</v>
      </c>
      <c r="B219" s="152"/>
      <c r="C219" s="153"/>
      <c r="D219" s="154"/>
    </row>
    <row r="220" spans="1:4">
      <c r="A220" s="95" t="s">
        <v>451</v>
      </c>
      <c r="B220" s="152"/>
      <c r="C220" s="153"/>
      <c r="D220" s="154"/>
    </row>
    <row r="221" spans="1:4" ht="15.75" thickBot="1">
      <c r="A221" s="96" t="s">
        <v>441</v>
      </c>
      <c r="B221" s="155"/>
      <c r="C221" s="156"/>
      <c r="D221" s="157"/>
    </row>
    <row r="222" spans="1:4">
      <c r="A222" s="5"/>
    </row>
    <row r="223" spans="1:4">
      <c r="A223" s="5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57" spans="1:1">
      <c r="A257" s="8"/>
    </row>
    <row r="258" spans="1:1">
      <c r="A258" s="8"/>
    </row>
    <row r="259" spans="1:1">
      <c r="A259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</sheetData>
  <sheetProtection sheet="1" objects="1" scenarios="1" selectLockedCells="1" selectUnlockedCells="1"/>
  <mergeCells count="69">
    <mergeCell ref="D42:G42"/>
    <mergeCell ref="E43:G43"/>
    <mergeCell ref="E44:G44"/>
    <mergeCell ref="E45:G45"/>
    <mergeCell ref="D38:G38"/>
    <mergeCell ref="D39:G39"/>
    <mergeCell ref="D40:E40"/>
    <mergeCell ref="F40:G40"/>
    <mergeCell ref="D41:E41"/>
    <mergeCell ref="F41:G41"/>
    <mergeCell ref="D33:G33"/>
    <mergeCell ref="D34:G34"/>
    <mergeCell ref="D35:G35"/>
    <mergeCell ref="D36:G36"/>
    <mergeCell ref="D37:G37"/>
    <mergeCell ref="D24:G24"/>
    <mergeCell ref="D26:G26"/>
    <mergeCell ref="D27:G27"/>
    <mergeCell ref="D29:G29"/>
    <mergeCell ref="D31:G31"/>
    <mergeCell ref="D14:G14"/>
    <mergeCell ref="D15:G15"/>
    <mergeCell ref="D20:G20"/>
    <mergeCell ref="D21:G21"/>
    <mergeCell ref="D23:G23"/>
    <mergeCell ref="D8:G8"/>
    <mergeCell ref="D10:G10"/>
    <mergeCell ref="D11:G11"/>
    <mergeCell ref="D12:G12"/>
    <mergeCell ref="D13:G13"/>
    <mergeCell ref="D1:G1"/>
    <mergeCell ref="D2:G2"/>
    <mergeCell ref="D4:G4"/>
    <mergeCell ref="D5:G5"/>
    <mergeCell ref="D7:G7"/>
    <mergeCell ref="A198:D198"/>
    <mergeCell ref="A179:D179"/>
    <mergeCell ref="A181:D181"/>
    <mergeCell ref="A183:D183"/>
    <mergeCell ref="A185:D185"/>
    <mergeCell ref="A186:D186"/>
    <mergeCell ref="A187:D187"/>
    <mergeCell ref="A188:D188"/>
    <mergeCell ref="A189:D189"/>
    <mergeCell ref="A190:D190"/>
    <mergeCell ref="A194:D194"/>
    <mergeCell ref="A196:D196"/>
    <mergeCell ref="A213:D213"/>
    <mergeCell ref="A200:D200"/>
    <mergeCell ref="A201:D201"/>
    <mergeCell ref="A202:D202"/>
    <mergeCell ref="A203:D203"/>
    <mergeCell ref="A204:D204"/>
    <mergeCell ref="A205:D205"/>
    <mergeCell ref="A207:D207"/>
    <mergeCell ref="A209:D209"/>
    <mergeCell ref="A210:D210"/>
    <mergeCell ref="A211:D211"/>
    <mergeCell ref="A212:D212"/>
    <mergeCell ref="A218:D218"/>
    <mergeCell ref="B219:D219"/>
    <mergeCell ref="B220:D220"/>
    <mergeCell ref="B221:D221"/>
    <mergeCell ref="A214:D214"/>
    <mergeCell ref="A215:D215"/>
    <mergeCell ref="A216:B216"/>
    <mergeCell ref="C216:D216"/>
    <mergeCell ref="A217:B217"/>
    <mergeCell ref="C217:D21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403"/>
  <sheetViews>
    <sheetView tabSelected="1" view="pageBreakPreview" zoomScaleNormal="100" zoomScaleSheetLayoutView="100" workbookViewId="0">
      <selection activeCell="E374" sqref="E1:E1048576"/>
    </sheetView>
  </sheetViews>
  <sheetFormatPr defaultColWidth="8.7109375" defaultRowHeight="15"/>
  <cols>
    <col min="1" max="1" width="40" style="77" customWidth="1"/>
    <col min="2" max="2" width="28" style="27" customWidth="1"/>
    <col min="3" max="4" width="28" style="77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249" t="s">
        <v>515</v>
      </c>
      <c r="B1" s="249"/>
      <c r="C1" s="249"/>
      <c r="D1" s="249"/>
    </row>
    <row r="2" spans="1:5" ht="39.950000000000003" customHeight="1" thickBot="1">
      <c r="A2" s="256" t="s">
        <v>516</v>
      </c>
      <c r="B2" s="257"/>
      <c r="C2" s="257"/>
      <c r="D2" s="257"/>
    </row>
    <row r="3" spans="1:5" ht="27" customHeight="1" thickBot="1">
      <c r="A3" s="349" t="s">
        <v>115</v>
      </c>
      <c r="B3" s="349"/>
      <c r="C3" s="349"/>
      <c r="D3" s="349"/>
      <c r="E3" s="8"/>
    </row>
    <row r="4" spans="1:5" ht="27" customHeight="1" thickBot="1">
      <c r="A4" s="350"/>
      <c r="B4" s="351"/>
      <c r="C4" s="351"/>
      <c r="D4" s="352"/>
      <c r="E4" s="8"/>
    </row>
    <row r="5" spans="1:5" ht="27" customHeight="1" thickBot="1">
      <c r="A5" s="353" t="s">
        <v>116</v>
      </c>
      <c r="B5" s="353"/>
      <c r="C5" s="353"/>
      <c r="D5" s="353"/>
      <c r="E5" s="8"/>
    </row>
    <row r="6" spans="1:5" ht="27" customHeight="1" thickBot="1">
      <c r="A6" s="12" t="s">
        <v>154</v>
      </c>
      <c r="B6" s="354" t="s">
        <v>117</v>
      </c>
      <c r="C6" s="355"/>
      <c r="D6" s="356"/>
      <c r="E6" s="8"/>
    </row>
    <row r="7" spans="1:5" ht="27" customHeight="1" thickBot="1">
      <c r="A7" s="357"/>
      <c r="B7" s="357"/>
      <c r="C7" s="357"/>
      <c r="D7" s="357"/>
      <c r="E7" s="8"/>
    </row>
    <row r="8" spans="1:5" ht="15.75" thickBot="1">
      <c r="A8" s="358" t="s">
        <v>118</v>
      </c>
      <c r="B8" s="358"/>
      <c r="C8" s="358"/>
      <c r="D8" s="358"/>
      <c r="E8" s="8"/>
    </row>
    <row r="9" spans="1:5" ht="15.75" thickBot="1">
      <c r="A9" s="359" t="s">
        <v>119</v>
      </c>
      <c r="B9" s="360"/>
      <c r="C9" s="360"/>
      <c r="D9" s="361"/>
    </row>
    <row r="10" spans="1:5" ht="26.25" customHeight="1">
      <c r="A10" s="13" t="s">
        <v>0</v>
      </c>
      <c r="B10" s="362"/>
      <c r="C10" s="362"/>
      <c r="D10" s="363"/>
    </row>
    <row r="11" spans="1:5" ht="26.25" customHeight="1">
      <c r="A11" s="14" t="s">
        <v>1</v>
      </c>
      <c r="B11" s="340"/>
      <c r="C11" s="340"/>
      <c r="D11" s="341"/>
    </row>
    <row r="12" spans="1:5" ht="26.25" customHeight="1">
      <c r="A12" s="14" t="s">
        <v>120</v>
      </c>
      <c r="B12" s="334" t="s">
        <v>517</v>
      </c>
      <c r="C12" s="335"/>
      <c r="D12" s="336"/>
    </row>
    <row r="13" spans="1:5" ht="26.25" customHeight="1">
      <c r="A13" s="15" t="s">
        <v>121</v>
      </c>
      <c r="B13" s="337" t="s">
        <v>513</v>
      </c>
      <c r="C13" s="338"/>
      <c r="D13" s="339"/>
    </row>
    <row r="14" spans="1:5" ht="26.25" customHeight="1">
      <c r="A14" s="15" t="s">
        <v>452</v>
      </c>
      <c r="B14" s="340" t="s">
        <v>217</v>
      </c>
      <c r="C14" s="340"/>
      <c r="D14" s="341"/>
    </row>
    <row r="15" spans="1:5" ht="26.25" customHeight="1" thickBot="1">
      <c r="A15" s="16" t="s">
        <v>123</v>
      </c>
      <c r="B15" s="253" t="s">
        <v>244</v>
      </c>
      <c r="C15" s="254"/>
      <c r="D15" s="255"/>
    </row>
    <row r="16" spans="1:5" ht="27" customHeight="1">
      <c r="A16" s="342" t="s">
        <v>104</v>
      </c>
      <c r="B16" s="342"/>
      <c r="C16" s="342"/>
      <c r="D16" s="342"/>
    </row>
    <row r="17" spans="1:5" ht="15.75" thickBot="1">
      <c r="A17" s="101" t="s">
        <v>501</v>
      </c>
      <c r="B17" s="250"/>
      <c r="C17" s="251"/>
      <c r="D17" s="252"/>
    </row>
    <row r="18" spans="1:5" ht="27" customHeight="1" thickBot="1">
      <c r="A18" s="343"/>
      <c r="B18" s="343"/>
      <c r="C18" s="343"/>
      <c r="D18" s="343"/>
    </row>
    <row r="19" spans="1:5" ht="27" customHeight="1" thickBot="1">
      <c r="A19" s="238" t="s">
        <v>110</v>
      </c>
      <c r="B19" s="238"/>
      <c r="C19" s="238"/>
      <c r="D19" s="238"/>
    </row>
    <row r="20" spans="1:5" ht="27" customHeight="1" thickBot="1">
      <c r="A20" s="326" t="s">
        <v>125</v>
      </c>
      <c r="B20" s="326"/>
      <c r="C20" s="326"/>
      <c r="D20" s="326"/>
    </row>
    <row r="21" spans="1:5" ht="27" customHeight="1" thickBot="1">
      <c r="A21" s="344" t="s">
        <v>2</v>
      </c>
      <c r="B21" s="345"/>
      <c r="C21" s="345" t="s">
        <v>3</v>
      </c>
      <c r="D21" s="346"/>
      <c r="E21" s="8"/>
    </row>
    <row r="22" spans="1:5" ht="22.5" customHeight="1">
      <c r="A22" s="347" t="s">
        <v>453</v>
      </c>
      <c r="B22" s="348"/>
      <c r="C22" s="315">
        <v>0</v>
      </c>
      <c r="D22" s="316"/>
      <c r="E22" s="8"/>
    </row>
    <row r="23" spans="1:5" ht="22.5" customHeight="1">
      <c r="A23" s="317" t="s">
        <v>6</v>
      </c>
      <c r="B23" s="318"/>
      <c r="C23" s="319">
        <v>1</v>
      </c>
      <c r="D23" s="320"/>
      <c r="E23" s="8"/>
    </row>
    <row r="24" spans="1:5" ht="22.5" customHeight="1">
      <c r="A24" s="317" t="s">
        <v>126</v>
      </c>
      <c r="B24" s="318"/>
      <c r="C24" s="319">
        <v>2</v>
      </c>
      <c r="D24" s="320"/>
      <c r="E24" s="8"/>
    </row>
    <row r="25" spans="1:5" ht="22.5" customHeight="1" thickBot="1">
      <c r="A25" s="321" t="s">
        <v>4</v>
      </c>
      <c r="B25" s="322"/>
      <c r="C25" s="296">
        <v>3</v>
      </c>
      <c r="D25" s="297"/>
      <c r="E25" s="8"/>
    </row>
    <row r="26" spans="1:5" ht="27" customHeight="1" thickBot="1">
      <c r="A26" s="323"/>
      <c r="B26" s="323"/>
      <c r="C26" s="323"/>
      <c r="D26" s="323"/>
    </row>
    <row r="27" spans="1:5" ht="27" customHeight="1" thickBot="1">
      <c r="A27" s="207" t="s">
        <v>155</v>
      </c>
      <c r="B27" s="207"/>
      <c r="C27" s="207"/>
      <c r="D27" s="207"/>
    </row>
    <row r="28" spans="1:5" ht="38.25" customHeight="1">
      <c r="A28" s="326" t="s">
        <v>127</v>
      </c>
      <c r="B28" s="326"/>
      <c r="C28" s="326"/>
      <c r="D28" s="326"/>
    </row>
    <row r="29" spans="1:5" s="18" customFormat="1" ht="27" customHeight="1">
      <c r="A29" s="330" t="s">
        <v>424</v>
      </c>
      <c r="B29" s="331"/>
      <c r="C29" s="332"/>
      <c r="D29" s="100" t="s">
        <v>3</v>
      </c>
      <c r="E29" s="17"/>
    </row>
    <row r="30" spans="1:5" ht="27" customHeight="1">
      <c r="A30" s="327" t="s">
        <v>425</v>
      </c>
      <c r="B30" s="328"/>
      <c r="C30" s="329"/>
      <c r="D30" s="1"/>
    </row>
    <row r="31" spans="1:5" ht="27" customHeight="1">
      <c r="A31" s="327" t="s">
        <v>426</v>
      </c>
      <c r="B31" s="328"/>
      <c r="C31" s="329"/>
      <c r="D31" s="2"/>
    </row>
    <row r="32" spans="1:5" ht="30" customHeight="1">
      <c r="A32" s="327" t="s">
        <v>427</v>
      </c>
      <c r="B32" s="328"/>
      <c r="C32" s="329"/>
      <c r="D32" s="2"/>
    </row>
    <row r="33" spans="1:5" ht="27" customHeight="1">
      <c r="A33" s="327" t="s">
        <v>428</v>
      </c>
      <c r="B33" s="328"/>
      <c r="C33" s="329"/>
      <c r="D33" s="2"/>
    </row>
    <row r="34" spans="1:5" ht="27" customHeight="1" thickBot="1">
      <c r="A34" s="311" t="s">
        <v>130</v>
      </c>
      <c r="B34" s="311"/>
      <c r="C34" s="311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216" t="s">
        <v>131</v>
      </c>
      <c r="C35" s="216"/>
      <c r="D35" s="216"/>
    </row>
    <row r="36" spans="1:5" ht="27" customHeight="1">
      <c r="A36" s="309" t="s">
        <v>429</v>
      </c>
      <c r="B36" s="309"/>
      <c r="C36" s="309"/>
      <c r="D36" s="85" t="s">
        <v>3</v>
      </c>
    </row>
    <row r="37" spans="1:5" ht="39.75" customHeight="1">
      <c r="A37" s="310" t="s">
        <v>132</v>
      </c>
      <c r="B37" s="310"/>
      <c r="C37" s="310"/>
      <c r="D37" s="2"/>
    </row>
    <row r="38" spans="1:5" ht="39.75" customHeight="1">
      <c r="A38" s="310" t="s">
        <v>133</v>
      </c>
      <c r="B38" s="310"/>
      <c r="C38" s="310"/>
      <c r="D38" s="2"/>
    </row>
    <row r="39" spans="1:5" ht="39.75" customHeight="1">
      <c r="A39" s="310" t="s">
        <v>134</v>
      </c>
      <c r="B39" s="310"/>
      <c r="C39" s="310"/>
      <c r="D39" s="2"/>
    </row>
    <row r="40" spans="1:5" ht="39.75" customHeight="1">
      <c r="A40" s="310" t="s">
        <v>135</v>
      </c>
      <c r="B40" s="310"/>
      <c r="C40" s="310"/>
      <c r="D40" s="2"/>
    </row>
    <row r="41" spans="1:5" ht="39.6" customHeight="1">
      <c r="A41" s="311" t="s">
        <v>136</v>
      </c>
      <c r="B41" s="311"/>
      <c r="C41" s="311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4" customFormat="1" ht="80.25" customHeight="1" thickBot="1">
      <c r="A42" s="23" t="s">
        <v>106</v>
      </c>
      <c r="B42" s="216" t="s">
        <v>131</v>
      </c>
      <c r="C42" s="216"/>
      <c r="D42" s="216"/>
      <c r="E42" s="9"/>
    </row>
    <row r="43" spans="1:5" s="24" customFormat="1" ht="52.5" customHeight="1">
      <c r="A43" s="333" t="s">
        <v>430</v>
      </c>
      <c r="B43" s="333"/>
      <c r="C43" s="333"/>
      <c r="D43" s="25" t="s">
        <v>3</v>
      </c>
      <c r="E43" s="9"/>
    </row>
    <row r="44" spans="1:5" s="24" customFormat="1" ht="27.75" customHeight="1">
      <c r="A44" s="301" t="s">
        <v>511</v>
      </c>
      <c r="B44" s="301"/>
      <c r="C44" s="301"/>
      <c r="D44" s="2"/>
      <c r="E44" s="9"/>
    </row>
    <row r="45" spans="1:5" s="24" customFormat="1" ht="27.75" customHeight="1">
      <c r="A45" s="301" t="s">
        <v>512</v>
      </c>
      <c r="B45" s="301"/>
      <c r="C45" s="301"/>
      <c r="D45" s="2"/>
      <c r="E45" s="9"/>
    </row>
    <row r="46" spans="1:5" ht="27.75" customHeight="1">
      <c r="A46" s="301" t="s">
        <v>431</v>
      </c>
      <c r="B46" s="301"/>
      <c r="C46" s="301"/>
      <c r="D46" s="2"/>
    </row>
    <row r="47" spans="1:5" ht="27.75" customHeight="1">
      <c r="A47" s="301" t="s">
        <v>432</v>
      </c>
      <c r="B47" s="301"/>
      <c r="C47" s="301"/>
      <c r="D47" s="2"/>
    </row>
    <row r="48" spans="1:5" ht="27" customHeight="1">
      <c r="A48" s="311" t="s">
        <v>137</v>
      </c>
      <c r="B48" s="311"/>
      <c r="C48" s="311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4" customFormat="1" ht="81" customHeight="1" thickBot="1">
      <c r="A49" s="23" t="s">
        <v>106</v>
      </c>
      <c r="B49" s="216" t="s">
        <v>131</v>
      </c>
      <c r="C49" s="216"/>
      <c r="D49" s="216"/>
      <c r="E49" s="9"/>
    </row>
    <row r="50" spans="1:5" s="24" customFormat="1" ht="26.1" customHeight="1">
      <c r="A50" s="302" t="s">
        <v>433</v>
      </c>
      <c r="B50" s="302"/>
      <c r="C50" s="302"/>
      <c r="D50" s="25" t="s">
        <v>3</v>
      </c>
      <c r="E50" s="9"/>
    </row>
    <row r="51" spans="1:5" s="24" customFormat="1" ht="27" customHeight="1">
      <c r="A51" s="301" t="s">
        <v>434</v>
      </c>
      <c r="B51" s="301"/>
      <c r="C51" s="301"/>
      <c r="D51" s="2"/>
      <c r="E51" s="9"/>
    </row>
    <row r="52" spans="1:5" s="24" customFormat="1" ht="27" customHeight="1">
      <c r="A52" s="301" t="s">
        <v>435</v>
      </c>
      <c r="B52" s="301"/>
      <c r="C52" s="301"/>
      <c r="D52" s="2"/>
      <c r="E52" s="9"/>
    </row>
    <row r="53" spans="1:5" ht="27" customHeight="1">
      <c r="A53" s="301" t="s">
        <v>436</v>
      </c>
      <c r="B53" s="301"/>
      <c r="C53" s="301"/>
      <c r="D53" s="2"/>
    </row>
    <row r="54" spans="1:5" ht="27" customHeight="1">
      <c r="A54" s="301" t="s">
        <v>437</v>
      </c>
      <c r="B54" s="301"/>
      <c r="C54" s="301"/>
      <c r="D54" s="2"/>
    </row>
    <row r="55" spans="1:5" ht="15" customHeight="1">
      <c r="A55" s="280" t="s">
        <v>138</v>
      </c>
      <c r="B55" s="281"/>
      <c r="C55" s="282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216" t="s">
        <v>131</v>
      </c>
      <c r="C56" s="216"/>
      <c r="D56" s="216"/>
    </row>
    <row r="57" spans="1:5" ht="18.600000000000001" customHeight="1" thickBot="1">
      <c r="A57" s="384"/>
      <c r="B57" s="384"/>
      <c r="C57" s="384"/>
      <c r="D57" s="384"/>
    </row>
    <row r="58" spans="1:5" ht="14.45" customHeight="1">
      <c r="A58" s="220" t="s">
        <v>139</v>
      </c>
      <c r="B58" s="220"/>
      <c r="C58" s="84" t="s">
        <v>140</v>
      </c>
      <c r="D58" s="26" t="s">
        <v>141</v>
      </c>
      <c r="E58" s="9">
        <f>SUM(E34:E55)</f>
        <v>12</v>
      </c>
    </row>
    <row r="59" spans="1:5" ht="36" customHeight="1">
      <c r="A59" s="324" t="s">
        <v>156</v>
      </c>
      <c r="B59" s="325"/>
      <c r="C59" s="378" t="e">
        <f>D34+D41+D48+D55</f>
        <v>#VALUE!</v>
      </c>
      <c r="D59" s="380" t="e">
        <f>C59/12*100</f>
        <v>#VALUE!</v>
      </c>
    </row>
    <row r="60" spans="1:5" ht="35.25" customHeight="1" thickBot="1">
      <c r="A60" s="382" t="s">
        <v>142</v>
      </c>
      <c r="B60" s="383"/>
      <c r="C60" s="379"/>
      <c r="D60" s="381"/>
    </row>
    <row r="61" spans="1:5" ht="15.75" thickBot="1">
      <c r="A61" s="235"/>
      <c r="B61" s="236"/>
      <c r="C61" s="236"/>
      <c r="D61" s="237"/>
    </row>
    <row r="62" spans="1:5" ht="27.75" customHeight="1" thickBot="1">
      <c r="A62" s="207" t="s">
        <v>478</v>
      </c>
      <c r="B62" s="207"/>
      <c r="C62" s="207"/>
      <c r="D62" s="207"/>
    </row>
    <row r="63" spans="1:5" ht="33.75" customHeight="1" thickBot="1">
      <c r="A63" s="212" t="s">
        <v>143</v>
      </c>
      <c r="B63" s="212"/>
      <c r="C63" s="212"/>
      <c r="D63" s="212"/>
    </row>
    <row r="64" spans="1:5" ht="23.25" customHeight="1">
      <c r="A64" s="213" t="s">
        <v>108</v>
      </c>
      <c r="B64" s="214"/>
      <c r="C64" s="215"/>
      <c r="D64" s="28" t="s">
        <v>3</v>
      </c>
    </row>
    <row r="65" spans="1:5" ht="27" customHeight="1">
      <c r="A65" s="293" t="s">
        <v>454</v>
      </c>
      <c r="B65" s="294"/>
      <c r="C65" s="295"/>
      <c r="D65" s="3"/>
      <c r="E65" s="9">
        <v>3</v>
      </c>
    </row>
    <row r="66" spans="1:5" ht="27" customHeight="1">
      <c r="A66" s="293" t="s">
        <v>455</v>
      </c>
      <c r="B66" s="294"/>
      <c r="C66" s="295"/>
      <c r="D66" s="105"/>
      <c r="E66" s="9">
        <v>3</v>
      </c>
    </row>
    <row r="67" spans="1:5" ht="27" customHeight="1">
      <c r="A67" s="293" t="s">
        <v>456</v>
      </c>
      <c r="B67" s="294"/>
      <c r="C67" s="295"/>
      <c r="D67" s="105"/>
      <c r="E67" s="9">
        <v>3</v>
      </c>
    </row>
    <row r="68" spans="1:5" ht="27" customHeight="1">
      <c r="A68" s="293" t="s">
        <v>457</v>
      </c>
      <c r="B68" s="294"/>
      <c r="C68" s="295"/>
      <c r="D68" s="105"/>
      <c r="E68" s="9">
        <v>3</v>
      </c>
    </row>
    <row r="69" spans="1:5" ht="27" customHeight="1">
      <c r="A69" s="293" t="s">
        <v>458</v>
      </c>
      <c r="B69" s="294"/>
      <c r="C69" s="295"/>
      <c r="D69" s="105"/>
      <c r="E69" s="9">
        <v>3</v>
      </c>
    </row>
    <row r="70" spans="1:5" ht="27" customHeight="1">
      <c r="A70" s="293" t="s">
        <v>459</v>
      </c>
      <c r="B70" s="294"/>
      <c r="C70" s="295"/>
      <c r="D70" s="105"/>
      <c r="E70" s="9">
        <v>3</v>
      </c>
    </row>
    <row r="71" spans="1:5" ht="27" customHeight="1">
      <c r="A71" s="293" t="s">
        <v>460</v>
      </c>
      <c r="B71" s="294"/>
      <c r="C71" s="295"/>
      <c r="D71" s="105"/>
      <c r="E71" s="9">
        <v>3</v>
      </c>
    </row>
    <row r="72" spans="1:5" ht="27" customHeight="1">
      <c r="A72" s="293" t="s">
        <v>461</v>
      </c>
      <c r="B72" s="294"/>
      <c r="C72" s="295"/>
      <c r="D72" s="105"/>
      <c r="E72" s="9">
        <v>3</v>
      </c>
    </row>
    <row r="73" spans="1:5" ht="27" customHeight="1">
      <c r="A73" s="293" t="s">
        <v>462</v>
      </c>
      <c r="B73" s="294"/>
      <c r="C73" s="295"/>
      <c r="D73" s="105"/>
      <c r="E73" s="9">
        <v>3</v>
      </c>
    </row>
    <row r="74" spans="1:5" ht="27" customHeight="1">
      <c r="A74" s="293" t="s">
        <v>463</v>
      </c>
      <c r="B74" s="294"/>
      <c r="C74" s="295"/>
      <c r="D74" s="105"/>
      <c r="E74" s="9">
        <v>3</v>
      </c>
    </row>
    <row r="75" spans="1:5" ht="27" customHeight="1">
      <c r="A75" s="293" t="s">
        <v>464</v>
      </c>
      <c r="B75" s="294"/>
      <c r="C75" s="295"/>
      <c r="D75" s="105"/>
      <c r="E75" s="9">
        <v>3</v>
      </c>
    </row>
    <row r="76" spans="1:5" ht="27" customHeight="1">
      <c r="A76" s="293" t="s">
        <v>465</v>
      </c>
      <c r="B76" s="294"/>
      <c r="C76" s="295"/>
      <c r="D76" s="105"/>
      <c r="E76" s="9">
        <v>3</v>
      </c>
    </row>
    <row r="77" spans="1:5" ht="27" customHeight="1">
      <c r="A77" s="293" t="s">
        <v>466</v>
      </c>
      <c r="B77" s="294"/>
      <c r="C77" s="295"/>
      <c r="D77" s="105"/>
      <c r="E77" s="9">
        <v>3</v>
      </c>
    </row>
    <row r="78" spans="1:5" ht="27" customHeight="1">
      <c r="A78" s="293" t="s">
        <v>467</v>
      </c>
      <c r="B78" s="294"/>
      <c r="C78" s="295"/>
      <c r="D78" s="105"/>
      <c r="E78" s="9">
        <v>3</v>
      </c>
    </row>
    <row r="79" spans="1:5" ht="27" customHeight="1">
      <c r="A79" s="386" t="s">
        <v>468</v>
      </c>
      <c r="B79" s="387"/>
      <c r="C79" s="388"/>
      <c r="D79" s="105"/>
      <c r="E79" s="9">
        <v>3</v>
      </c>
    </row>
    <row r="80" spans="1:5" ht="27" customHeight="1">
      <c r="A80" s="293" t="s">
        <v>469</v>
      </c>
      <c r="B80" s="294"/>
      <c r="C80" s="295"/>
      <c r="D80" s="105"/>
      <c r="E80" s="9">
        <v>3</v>
      </c>
    </row>
    <row r="81" spans="1:5" ht="27" customHeight="1">
      <c r="A81" s="293" t="s">
        <v>470</v>
      </c>
      <c r="B81" s="294"/>
      <c r="C81" s="295"/>
      <c r="D81" s="105"/>
      <c r="E81" s="9">
        <v>3</v>
      </c>
    </row>
    <row r="82" spans="1:5" ht="27" customHeight="1">
      <c r="A82" s="293" t="s">
        <v>471</v>
      </c>
      <c r="B82" s="294"/>
      <c r="C82" s="295"/>
      <c r="D82" s="105"/>
      <c r="E82" s="9">
        <v>3</v>
      </c>
    </row>
    <row r="83" spans="1:5" ht="27" customHeight="1">
      <c r="A83" s="293" t="s">
        <v>472</v>
      </c>
      <c r="B83" s="294"/>
      <c r="C83" s="295"/>
      <c r="D83" s="105"/>
      <c r="E83" s="9">
        <v>3</v>
      </c>
    </row>
    <row r="84" spans="1:5" ht="27" customHeight="1">
      <c r="A84" s="293" t="s">
        <v>473</v>
      </c>
      <c r="B84" s="294"/>
      <c r="C84" s="295"/>
      <c r="D84" s="105"/>
      <c r="E84" s="9">
        <v>3</v>
      </c>
    </row>
    <row r="85" spans="1:5" ht="27" customHeight="1">
      <c r="A85" s="293" t="s">
        <v>474</v>
      </c>
      <c r="B85" s="294"/>
      <c r="C85" s="295"/>
      <c r="D85" s="105"/>
      <c r="E85" s="9">
        <v>3</v>
      </c>
    </row>
    <row r="86" spans="1:5" ht="27" customHeight="1">
      <c r="A86" s="293" t="s">
        <v>475</v>
      </c>
      <c r="B86" s="294"/>
      <c r="C86" s="295"/>
      <c r="D86" s="105"/>
      <c r="E86" s="9">
        <v>3</v>
      </c>
    </row>
    <row r="87" spans="1:5" ht="27" customHeight="1">
      <c r="A87" s="293" t="s">
        <v>476</v>
      </c>
      <c r="B87" s="294"/>
      <c r="C87" s="295"/>
      <c r="D87" s="105"/>
      <c r="E87" s="9">
        <v>3</v>
      </c>
    </row>
    <row r="88" spans="1:5" ht="24.75" customHeight="1">
      <c r="A88" s="293" t="s">
        <v>477</v>
      </c>
      <c r="B88" s="294"/>
      <c r="C88" s="295"/>
      <c r="D88" s="105"/>
      <c r="E88" s="9">
        <v>3</v>
      </c>
    </row>
    <row r="89" spans="1:5" ht="24.75" customHeight="1">
      <c r="A89" s="280" t="s">
        <v>144</v>
      </c>
      <c r="B89" s="280"/>
      <c r="C89" s="280"/>
      <c r="D89" s="87">
        <f>SUM(D65:D88)</f>
        <v>0</v>
      </c>
      <c r="E89" s="9">
        <f>SUM(E65:E88)</f>
        <v>72</v>
      </c>
    </row>
    <row r="90" spans="1:5" ht="80.25" customHeight="1" thickBot="1">
      <c r="A90" s="29" t="s">
        <v>106</v>
      </c>
      <c r="B90" s="216" t="s">
        <v>131</v>
      </c>
      <c r="C90" s="216"/>
      <c r="D90" s="216"/>
    </row>
    <row r="91" spans="1:5" ht="15" customHeight="1" thickBot="1">
      <c r="A91" s="217"/>
      <c r="B91" s="218"/>
      <c r="C91" s="218"/>
      <c r="D91" s="219"/>
    </row>
    <row r="92" spans="1:5" ht="15" customHeight="1">
      <c r="A92" s="220" t="s">
        <v>145</v>
      </c>
      <c r="B92" s="221"/>
      <c r="C92" s="84" t="s">
        <v>140</v>
      </c>
      <c r="D92" s="26" t="s">
        <v>141</v>
      </c>
    </row>
    <row r="93" spans="1:5" ht="33" customHeight="1">
      <c r="A93" s="222" t="s">
        <v>146</v>
      </c>
      <c r="B93" s="223"/>
      <c r="C93" s="303">
        <f>D89</f>
        <v>0</v>
      </c>
      <c r="D93" s="305">
        <f>C93/72*100</f>
        <v>0</v>
      </c>
    </row>
    <row r="94" spans="1:5" ht="33" customHeight="1" thickBot="1">
      <c r="A94" s="307" t="s">
        <v>142</v>
      </c>
      <c r="B94" s="308"/>
      <c r="C94" s="304"/>
      <c r="D94" s="306"/>
    </row>
    <row r="95" spans="1:5" ht="15" customHeight="1" thickBot="1">
      <c r="A95" s="235"/>
      <c r="B95" s="236"/>
      <c r="C95" s="236"/>
      <c r="D95" s="237"/>
    </row>
    <row r="96" spans="1:5" ht="15.75" thickBot="1">
      <c r="A96" s="238" t="s">
        <v>541</v>
      </c>
      <c r="B96" s="238"/>
      <c r="C96" s="238"/>
      <c r="D96" s="238"/>
    </row>
    <row r="97" spans="1:5" ht="35.25" customHeight="1">
      <c r="A97" s="239" t="s">
        <v>147</v>
      </c>
      <c r="B97" s="239"/>
      <c r="C97" s="239"/>
      <c r="D97" s="239"/>
    </row>
    <row r="98" spans="1:5" ht="24" customHeight="1">
      <c r="A98" s="240" t="s">
        <v>128</v>
      </c>
      <c r="B98" s="241"/>
      <c r="C98" s="241"/>
      <c r="D98" s="242"/>
    </row>
    <row r="99" spans="1:5" ht="15" customHeight="1">
      <c r="A99" s="243" t="s">
        <v>169</v>
      </c>
      <c r="B99" s="241"/>
      <c r="C99" s="241"/>
      <c r="D99" s="242"/>
    </row>
    <row r="100" spans="1:5" s="31" customFormat="1" ht="37.5" customHeight="1">
      <c r="A100" s="243" t="s">
        <v>171</v>
      </c>
      <c r="B100" s="241"/>
      <c r="C100" s="241"/>
      <c r="D100" s="242"/>
      <c r="E100" s="30"/>
    </row>
    <row r="101" spans="1:5" ht="31.5" customHeight="1">
      <c r="A101" s="243" t="s">
        <v>170</v>
      </c>
      <c r="B101" s="241"/>
      <c r="C101" s="241"/>
      <c r="D101" s="242"/>
    </row>
    <row r="102" spans="1:5" ht="36.75" customHeight="1" thickBot="1">
      <c r="A102" s="244" t="s">
        <v>157</v>
      </c>
      <c r="B102" s="245"/>
      <c r="C102" s="245"/>
      <c r="D102" s="246"/>
    </row>
    <row r="103" spans="1:5" ht="15" customHeight="1" thickBot="1">
      <c r="A103" s="385" t="s">
        <v>397</v>
      </c>
      <c r="B103" s="385"/>
      <c r="C103" s="385"/>
      <c r="D103" s="385"/>
    </row>
    <row r="104" spans="1:5" ht="63" customHeight="1">
      <c r="A104" s="264" t="s">
        <v>160</v>
      </c>
      <c r="B104" s="265"/>
      <c r="C104" s="265"/>
      <c r="D104" s="366"/>
    </row>
    <row r="105" spans="1:5" ht="29.45" customHeight="1">
      <c r="A105" s="233" t="s">
        <v>384</v>
      </c>
      <c r="B105" s="234"/>
      <c r="C105" s="234"/>
      <c r="D105" s="32" t="s">
        <v>8</v>
      </c>
    </row>
    <row r="106" spans="1:5" ht="27.75" customHeight="1">
      <c r="A106" s="233" t="s">
        <v>149</v>
      </c>
      <c r="B106" s="234"/>
      <c r="C106" s="234"/>
      <c r="D106" s="33" t="s">
        <v>3</v>
      </c>
    </row>
    <row r="107" spans="1:5" ht="27.75" customHeight="1">
      <c r="A107" s="264" t="s">
        <v>9</v>
      </c>
      <c r="B107" s="265"/>
      <c r="C107" s="265"/>
      <c r="D107" s="2"/>
      <c r="E107" s="8">
        <v>3</v>
      </c>
    </row>
    <row r="108" spans="1:5" ht="27.75" customHeight="1">
      <c r="A108" s="264" t="s">
        <v>10</v>
      </c>
      <c r="B108" s="265"/>
      <c r="C108" s="265"/>
      <c r="D108" s="104"/>
      <c r="E108" s="8">
        <v>3</v>
      </c>
    </row>
    <row r="109" spans="1:5" ht="27.75" customHeight="1">
      <c r="A109" s="264" t="s">
        <v>11</v>
      </c>
      <c r="B109" s="265"/>
      <c r="C109" s="265"/>
      <c r="D109" s="104"/>
      <c r="E109" s="8">
        <v>3</v>
      </c>
    </row>
    <row r="110" spans="1:5" ht="27.75" customHeight="1">
      <c r="A110" s="370" t="s">
        <v>12</v>
      </c>
      <c r="B110" s="371"/>
      <c r="C110" s="371"/>
      <c r="D110" s="104"/>
      <c r="E110" s="8">
        <v>3</v>
      </c>
    </row>
    <row r="111" spans="1:5" s="24" customFormat="1" ht="27.75" customHeight="1">
      <c r="A111" s="264" t="s">
        <v>13</v>
      </c>
      <c r="B111" s="265"/>
      <c r="C111" s="265"/>
      <c r="D111" s="104"/>
      <c r="E111" s="8">
        <v>3</v>
      </c>
    </row>
    <row r="112" spans="1:5" s="24" customFormat="1" ht="27.75" customHeight="1">
      <c r="A112" s="264" t="s">
        <v>14</v>
      </c>
      <c r="B112" s="265"/>
      <c r="C112" s="265"/>
      <c r="D112" s="104"/>
      <c r="E112" s="8">
        <v>3</v>
      </c>
    </row>
    <row r="113" spans="1:5" ht="27.75" customHeight="1">
      <c r="A113" s="264" t="s">
        <v>15</v>
      </c>
      <c r="B113" s="265"/>
      <c r="C113" s="265"/>
      <c r="D113" s="104"/>
      <c r="E113" s="8">
        <v>3</v>
      </c>
    </row>
    <row r="114" spans="1:5" ht="27.75" customHeight="1">
      <c r="A114" s="264" t="s">
        <v>16</v>
      </c>
      <c r="B114" s="265"/>
      <c r="C114" s="265"/>
      <c r="D114" s="104"/>
      <c r="E114" s="8">
        <v>3</v>
      </c>
    </row>
    <row r="115" spans="1:5" ht="27.75" customHeight="1">
      <c r="A115" s="264" t="s">
        <v>17</v>
      </c>
      <c r="B115" s="265"/>
      <c r="C115" s="265"/>
      <c r="D115" s="104"/>
      <c r="E115" s="8">
        <v>3</v>
      </c>
    </row>
    <row r="116" spans="1:5" ht="27.75" customHeight="1">
      <c r="A116" s="264" t="s">
        <v>18</v>
      </c>
      <c r="B116" s="265"/>
      <c r="C116" s="265"/>
      <c r="D116" s="104"/>
      <c r="E116" s="8">
        <v>3</v>
      </c>
    </row>
    <row r="117" spans="1:5" ht="27.75" customHeight="1">
      <c r="A117" s="264" t="s">
        <v>19</v>
      </c>
      <c r="B117" s="265"/>
      <c r="C117" s="265"/>
      <c r="D117" s="104"/>
      <c r="E117" s="8">
        <v>3</v>
      </c>
    </row>
    <row r="118" spans="1:5" ht="27.75" customHeight="1">
      <c r="A118" s="264" t="s">
        <v>20</v>
      </c>
      <c r="B118" s="265"/>
      <c r="C118" s="265"/>
      <c r="D118" s="104"/>
      <c r="E118" s="8">
        <v>3</v>
      </c>
    </row>
    <row r="119" spans="1:5" ht="27.75" customHeight="1">
      <c r="A119" s="264" t="s">
        <v>21</v>
      </c>
      <c r="B119" s="265"/>
      <c r="C119" s="265"/>
      <c r="D119" s="104"/>
      <c r="E119" s="8">
        <v>3</v>
      </c>
    </row>
    <row r="120" spans="1:5" ht="27" customHeight="1">
      <c r="A120" s="233" t="s">
        <v>150</v>
      </c>
      <c r="B120" s="234"/>
      <c r="C120" s="234"/>
      <c r="D120" s="33" t="s">
        <v>3</v>
      </c>
    </row>
    <row r="121" spans="1:5" ht="27" customHeight="1">
      <c r="A121" s="247" t="s">
        <v>22</v>
      </c>
      <c r="B121" s="248"/>
      <c r="C121" s="248"/>
      <c r="D121" s="2"/>
      <c r="E121" s="8">
        <v>3</v>
      </c>
    </row>
    <row r="122" spans="1:5" ht="27" customHeight="1">
      <c r="A122" s="247" t="s">
        <v>23</v>
      </c>
      <c r="B122" s="248"/>
      <c r="C122" s="248"/>
      <c r="D122" s="104"/>
      <c r="E122" s="8">
        <v>3</v>
      </c>
    </row>
    <row r="123" spans="1:5" ht="27" customHeight="1">
      <c r="A123" s="247" t="s">
        <v>24</v>
      </c>
      <c r="B123" s="248"/>
      <c r="C123" s="248"/>
      <c r="D123" s="104"/>
      <c r="E123" s="8">
        <v>3</v>
      </c>
    </row>
    <row r="124" spans="1:5" ht="27" customHeight="1">
      <c r="A124" s="233" t="s">
        <v>383</v>
      </c>
      <c r="B124" s="234"/>
      <c r="C124" s="234"/>
      <c r="D124" s="33" t="s">
        <v>3</v>
      </c>
      <c r="E124" s="8"/>
    </row>
    <row r="125" spans="1:5" ht="27" customHeight="1">
      <c r="A125" s="264" t="s">
        <v>381</v>
      </c>
      <c r="B125" s="265"/>
      <c r="C125" s="265"/>
      <c r="D125" s="2"/>
      <c r="E125" s="8">
        <v>3</v>
      </c>
    </row>
    <row r="126" spans="1:5" ht="27" customHeight="1">
      <c r="A126" s="264" t="s">
        <v>382</v>
      </c>
      <c r="B126" s="265"/>
      <c r="C126" s="265"/>
      <c r="D126" s="104"/>
      <c r="E126" s="8">
        <v>3</v>
      </c>
    </row>
    <row r="127" spans="1:5" ht="27" customHeight="1">
      <c r="A127" s="373" t="s">
        <v>148</v>
      </c>
      <c r="B127" s="373"/>
      <c r="C127" s="373"/>
      <c r="D127" s="22">
        <f>SUM(D107:D126)</f>
        <v>0</v>
      </c>
      <c r="E127" s="8">
        <f>SUM(E107:E126)</f>
        <v>54</v>
      </c>
    </row>
    <row r="128" spans="1:5" ht="80.25" customHeight="1" thickBot="1">
      <c r="A128" s="34" t="s">
        <v>106</v>
      </c>
      <c r="B128" s="216" t="s">
        <v>131</v>
      </c>
      <c r="C128" s="216"/>
      <c r="D128" s="216"/>
    </row>
    <row r="129" spans="1:5" ht="15" customHeight="1">
      <c r="A129" s="289" t="s">
        <v>151</v>
      </c>
      <c r="B129" s="290"/>
      <c r="C129" s="86" t="s">
        <v>158</v>
      </c>
      <c r="D129" s="35" t="s">
        <v>159</v>
      </c>
    </row>
    <row r="130" spans="1:5" ht="44.1" customHeight="1" thickBot="1">
      <c r="A130" s="291"/>
      <c r="B130" s="292"/>
      <c r="C130" s="36">
        <f>D127</f>
        <v>0</v>
      </c>
      <c r="D130" s="37">
        <f>C130/54*100</f>
        <v>0</v>
      </c>
    </row>
    <row r="131" spans="1:5" ht="15" customHeight="1">
      <c r="A131" s="367"/>
      <c r="B131" s="368"/>
      <c r="C131" s="368"/>
      <c r="D131" s="369"/>
    </row>
    <row r="132" spans="1:5" ht="34.5" customHeight="1">
      <c r="A132" s="264" t="s">
        <v>161</v>
      </c>
      <c r="B132" s="265"/>
      <c r="C132" s="265"/>
      <c r="D132" s="366"/>
    </row>
    <row r="133" spans="1:5" ht="27" customHeight="1">
      <c r="A133" s="228" t="s">
        <v>409</v>
      </c>
      <c r="B133" s="228"/>
      <c r="C133" s="228"/>
      <c r="D133" s="33" t="s">
        <v>8</v>
      </c>
    </row>
    <row r="134" spans="1:5" ht="27" customHeight="1">
      <c r="A134" s="372" t="s">
        <v>164</v>
      </c>
      <c r="B134" s="372"/>
      <c r="C134" s="372"/>
      <c r="D134" s="33" t="s">
        <v>3</v>
      </c>
    </row>
    <row r="135" spans="1:5" s="31" customFormat="1" ht="27" customHeight="1">
      <c r="A135" s="227" t="s">
        <v>25</v>
      </c>
      <c r="B135" s="227"/>
      <c r="C135" s="227"/>
      <c r="D135" s="4"/>
      <c r="E135" s="5">
        <v>3</v>
      </c>
    </row>
    <row r="136" spans="1:5" ht="27" customHeight="1">
      <c r="A136" s="227" t="s">
        <v>26</v>
      </c>
      <c r="B136" s="227"/>
      <c r="C136" s="227"/>
      <c r="D136" s="106"/>
      <c r="E136" s="5">
        <v>3</v>
      </c>
    </row>
    <row r="137" spans="1:5" ht="27" customHeight="1">
      <c r="A137" s="227" t="s">
        <v>27</v>
      </c>
      <c r="B137" s="227"/>
      <c r="C137" s="227"/>
      <c r="D137" s="106"/>
      <c r="E137" s="5">
        <v>3</v>
      </c>
    </row>
    <row r="138" spans="1:5" ht="27" customHeight="1">
      <c r="A138" s="226" t="s">
        <v>28</v>
      </c>
      <c r="B138" s="226"/>
      <c r="C138" s="226"/>
      <c r="D138" s="106"/>
      <c r="E138" s="5">
        <v>3</v>
      </c>
    </row>
    <row r="139" spans="1:5" ht="27" customHeight="1">
      <c r="A139" s="227" t="s">
        <v>29</v>
      </c>
      <c r="B139" s="227"/>
      <c r="C139" s="227"/>
      <c r="D139" s="106"/>
      <c r="E139" s="5">
        <v>3</v>
      </c>
    </row>
    <row r="140" spans="1:5" ht="27" customHeight="1">
      <c r="A140" s="227" t="s">
        <v>30</v>
      </c>
      <c r="B140" s="227"/>
      <c r="C140" s="227"/>
      <c r="D140" s="106"/>
      <c r="E140" s="5">
        <v>3</v>
      </c>
    </row>
    <row r="141" spans="1:5" ht="27" customHeight="1">
      <c r="A141" s="227" t="s">
        <v>31</v>
      </c>
      <c r="B141" s="227"/>
      <c r="C141" s="227"/>
      <c r="D141" s="106"/>
      <c r="E141" s="5">
        <v>3</v>
      </c>
    </row>
    <row r="142" spans="1:5" ht="27" customHeight="1">
      <c r="A142" s="227" t="s">
        <v>32</v>
      </c>
      <c r="B142" s="227"/>
      <c r="C142" s="227"/>
      <c r="D142" s="106"/>
      <c r="E142" s="5">
        <v>3</v>
      </c>
    </row>
    <row r="143" spans="1:5" ht="27" customHeight="1">
      <c r="A143" s="233" t="s">
        <v>150</v>
      </c>
      <c r="B143" s="234"/>
      <c r="C143" s="234"/>
      <c r="D143" s="33" t="s">
        <v>3</v>
      </c>
      <c r="E143" s="8"/>
    </row>
    <row r="144" spans="1:5" ht="27" customHeight="1">
      <c r="A144" s="247" t="s">
        <v>33</v>
      </c>
      <c r="B144" s="248"/>
      <c r="C144" s="248"/>
      <c r="D144" s="2"/>
      <c r="E144" s="8">
        <v>3</v>
      </c>
    </row>
    <row r="145" spans="1:5" ht="27" customHeight="1">
      <c r="A145" s="247" t="s">
        <v>34</v>
      </c>
      <c r="B145" s="248"/>
      <c r="C145" s="248"/>
      <c r="D145" s="104"/>
      <c r="E145" s="8">
        <v>3</v>
      </c>
    </row>
    <row r="146" spans="1:5" ht="27" customHeight="1">
      <c r="A146" s="247" t="s">
        <v>35</v>
      </c>
      <c r="B146" s="248"/>
      <c r="C146" s="248"/>
      <c r="D146" s="104"/>
      <c r="E146" s="8">
        <v>3</v>
      </c>
    </row>
    <row r="147" spans="1:5" ht="27" customHeight="1">
      <c r="A147" s="287" t="s">
        <v>383</v>
      </c>
      <c r="B147" s="288"/>
      <c r="C147" s="288"/>
      <c r="D147" s="33" t="s">
        <v>3</v>
      </c>
      <c r="E147" s="8"/>
    </row>
    <row r="148" spans="1:5" ht="27" customHeight="1">
      <c r="A148" s="276" t="s">
        <v>385</v>
      </c>
      <c r="B148" s="277"/>
      <c r="C148" s="277"/>
      <c r="D148" s="2"/>
      <c r="E148" s="8">
        <v>3</v>
      </c>
    </row>
    <row r="149" spans="1:5" ht="27" customHeight="1">
      <c r="A149" s="276" t="s">
        <v>386</v>
      </c>
      <c r="B149" s="277"/>
      <c r="C149" s="277"/>
      <c r="D149" s="104"/>
      <c r="E149" s="8">
        <v>3</v>
      </c>
    </row>
    <row r="150" spans="1:5" ht="27" customHeight="1">
      <c r="A150" s="276" t="s">
        <v>387</v>
      </c>
      <c r="B150" s="277"/>
      <c r="C150" s="277"/>
      <c r="D150" s="104"/>
      <c r="E150" s="8">
        <v>3</v>
      </c>
    </row>
    <row r="151" spans="1:5" ht="27" customHeight="1">
      <c r="A151" s="278" t="s">
        <v>388</v>
      </c>
      <c r="B151" s="279"/>
      <c r="C151" s="279"/>
      <c r="D151" s="104"/>
      <c r="E151" s="8">
        <v>3</v>
      </c>
    </row>
    <row r="152" spans="1:5" ht="27" customHeight="1">
      <c r="A152" s="224" t="s">
        <v>165</v>
      </c>
      <c r="B152" s="224"/>
      <c r="C152" s="224"/>
      <c r="D152" s="38">
        <f>SUM(D135:D151)</f>
        <v>0</v>
      </c>
      <c r="E152" s="9">
        <f>SUM(E135:E151)</f>
        <v>45</v>
      </c>
    </row>
    <row r="153" spans="1:5" ht="80.25" customHeight="1" thickBot="1">
      <c r="A153" s="39" t="s">
        <v>106</v>
      </c>
      <c r="B153" s="225" t="s">
        <v>131</v>
      </c>
      <c r="C153" s="225"/>
      <c r="D153" s="225"/>
    </row>
    <row r="154" spans="1:5" ht="31.5" customHeight="1">
      <c r="A154" s="229" t="s">
        <v>166</v>
      </c>
      <c r="B154" s="230"/>
      <c r="C154" s="40" t="s">
        <v>152</v>
      </c>
      <c r="D154" s="41" t="s">
        <v>153</v>
      </c>
    </row>
    <row r="155" spans="1:5" ht="31.5" customHeight="1" thickBot="1">
      <c r="A155" s="231"/>
      <c r="B155" s="232"/>
      <c r="C155" s="42">
        <f>D152</f>
        <v>0</v>
      </c>
      <c r="D155" s="43">
        <f>C155/45*100</f>
        <v>0</v>
      </c>
    </row>
    <row r="156" spans="1:5" ht="15" customHeight="1">
      <c r="A156" s="375"/>
      <c r="B156" s="376"/>
      <c r="C156" s="376"/>
      <c r="D156" s="377"/>
    </row>
    <row r="157" spans="1:5" ht="54" customHeight="1">
      <c r="A157" s="247" t="s">
        <v>503</v>
      </c>
      <c r="B157" s="248"/>
      <c r="C157" s="248"/>
      <c r="D157" s="418"/>
    </row>
    <row r="158" spans="1:5" ht="28.35" customHeight="1">
      <c r="A158" s="233" t="s">
        <v>389</v>
      </c>
      <c r="B158" s="234"/>
      <c r="C158" s="234"/>
      <c r="D158" s="32" t="s">
        <v>8</v>
      </c>
    </row>
    <row r="159" spans="1:5" ht="28.5" customHeight="1">
      <c r="A159" s="233" t="s">
        <v>164</v>
      </c>
      <c r="B159" s="234"/>
      <c r="C159" s="234"/>
      <c r="D159" s="33" t="s">
        <v>3</v>
      </c>
    </row>
    <row r="160" spans="1:5" ht="27" customHeight="1">
      <c r="A160" s="261" t="s">
        <v>505</v>
      </c>
      <c r="B160" s="262"/>
      <c r="C160" s="263"/>
      <c r="D160" s="144"/>
      <c r="E160" s="8">
        <v>3</v>
      </c>
    </row>
    <row r="161" spans="1:5" ht="27" customHeight="1">
      <c r="A161" s="261" t="s">
        <v>506</v>
      </c>
      <c r="B161" s="262"/>
      <c r="C161" s="263"/>
      <c r="D161" s="144"/>
      <c r="E161" s="8">
        <v>3</v>
      </c>
    </row>
    <row r="162" spans="1:5" ht="27" customHeight="1">
      <c r="A162" s="261" t="s">
        <v>507</v>
      </c>
      <c r="B162" s="262"/>
      <c r="C162" s="263"/>
      <c r="D162" s="144"/>
      <c r="E162" s="8">
        <v>3</v>
      </c>
    </row>
    <row r="163" spans="1:5" ht="27" customHeight="1">
      <c r="A163" s="261" t="s">
        <v>508</v>
      </c>
      <c r="B163" s="262"/>
      <c r="C163" s="263"/>
      <c r="D163" s="144"/>
      <c r="E163" s="8">
        <v>3</v>
      </c>
    </row>
    <row r="164" spans="1:5" ht="27" customHeight="1">
      <c r="A164" s="287" t="s">
        <v>150</v>
      </c>
      <c r="B164" s="288"/>
      <c r="C164" s="288"/>
      <c r="D164" s="102" t="s">
        <v>3</v>
      </c>
      <c r="E164" s="8"/>
    </row>
    <row r="165" spans="1:5" ht="27" customHeight="1">
      <c r="A165" s="261" t="s">
        <v>509</v>
      </c>
      <c r="B165" s="262"/>
      <c r="C165" s="263"/>
      <c r="D165" s="2"/>
      <c r="E165" s="8">
        <v>3</v>
      </c>
    </row>
    <row r="166" spans="1:5" ht="27" customHeight="1">
      <c r="A166" s="261" t="s">
        <v>36</v>
      </c>
      <c r="B166" s="262"/>
      <c r="C166" s="263"/>
      <c r="D166" s="104"/>
      <c r="E166" s="8">
        <v>3</v>
      </c>
    </row>
    <row r="167" spans="1:5" ht="27" customHeight="1">
      <c r="A167" s="261" t="s">
        <v>37</v>
      </c>
      <c r="B167" s="262"/>
      <c r="C167" s="263"/>
      <c r="D167" s="104"/>
      <c r="E167" s="8">
        <v>3</v>
      </c>
    </row>
    <row r="168" spans="1:5" ht="27" customHeight="1">
      <c r="A168" s="287" t="s">
        <v>383</v>
      </c>
      <c r="B168" s="288"/>
      <c r="C168" s="288"/>
      <c r="D168" s="33" t="s">
        <v>3</v>
      </c>
      <c r="E168" s="8"/>
    </row>
    <row r="169" spans="1:5" ht="27" customHeight="1">
      <c r="A169" s="209" t="s">
        <v>38</v>
      </c>
      <c r="B169" s="210"/>
      <c r="C169" s="211"/>
      <c r="D169" s="2"/>
      <c r="E169" s="8">
        <v>3</v>
      </c>
    </row>
    <row r="170" spans="1:5" ht="27" customHeight="1">
      <c r="A170" s="209" t="s">
        <v>39</v>
      </c>
      <c r="B170" s="210"/>
      <c r="C170" s="211"/>
      <c r="D170" s="104"/>
      <c r="E170" s="8">
        <v>3</v>
      </c>
    </row>
    <row r="171" spans="1:5" ht="27" customHeight="1">
      <c r="A171" s="209" t="s">
        <v>40</v>
      </c>
      <c r="B171" s="210"/>
      <c r="C171" s="211"/>
      <c r="D171" s="104"/>
      <c r="E171" s="8">
        <v>3</v>
      </c>
    </row>
    <row r="172" spans="1:5" ht="27" customHeight="1">
      <c r="A172" s="209" t="s">
        <v>41</v>
      </c>
      <c r="B172" s="210"/>
      <c r="C172" s="211"/>
      <c r="D172" s="104"/>
      <c r="E172" s="8">
        <v>3</v>
      </c>
    </row>
    <row r="173" spans="1:5" ht="27" customHeight="1">
      <c r="A173" s="209" t="s">
        <v>510</v>
      </c>
      <c r="B173" s="210"/>
      <c r="C173" s="211"/>
      <c r="D173" s="104"/>
      <c r="E173" s="8">
        <v>3</v>
      </c>
    </row>
    <row r="174" spans="1:5" ht="27" customHeight="1">
      <c r="A174" s="224" t="s">
        <v>167</v>
      </c>
      <c r="B174" s="224"/>
      <c r="C174" s="224"/>
      <c r="D174" s="38">
        <f>SUM(D160:D173)</f>
        <v>0</v>
      </c>
      <c r="E174" s="9">
        <f>SUM(E160:E173)</f>
        <v>36</v>
      </c>
    </row>
    <row r="175" spans="1:5" ht="80.25" customHeight="1" thickBot="1">
      <c r="A175" s="44" t="s">
        <v>106</v>
      </c>
      <c r="B175" s="225" t="s">
        <v>131</v>
      </c>
      <c r="C175" s="225"/>
      <c r="D175" s="225"/>
    </row>
    <row r="176" spans="1:5" ht="30" customHeight="1">
      <c r="A176" s="419" t="s">
        <v>168</v>
      </c>
      <c r="B176" s="420"/>
      <c r="C176" s="40" t="s">
        <v>152</v>
      </c>
      <c r="D176" s="41" t="s">
        <v>153</v>
      </c>
    </row>
    <row r="177" spans="1:5" ht="30" customHeight="1" thickBot="1">
      <c r="A177" s="285"/>
      <c r="B177" s="286"/>
      <c r="C177" s="42">
        <f>D174</f>
        <v>0</v>
      </c>
      <c r="D177" s="43">
        <f>C177/36*100</f>
        <v>0</v>
      </c>
    </row>
    <row r="178" spans="1:5" ht="15" customHeight="1">
      <c r="A178" s="367"/>
      <c r="B178" s="368"/>
      <c r="C178" s="368"/>
      <c r="D178" s="369"/>
    </row>
    <row r="179" spans="1:5" ht="49.5" customHeight="1">
      <c r="A179" s="264" t="s">
        <v>162</v>
      </c>
      <c r="B179" s="265"/>
      <c r="C179" s="265"/>
      <c r="D179" s="366"/>
    </row>
    <row r="180" spans="1:5" ht="27" customHeight="1">
      <c r="A180" s="233" t="s">
        <v>396</v>
      </c>
      <c r="B180" s="234"/>
      <c r="C180" s="234"/>
      <c r="D180" s="32" t="s">
        <v>8</v>
      </c>
    </row>
    <row r="181" spans="1:5" ht="27" customHeight="1">
      <c r="A181" s="233" t="s">
        <v>164</v>
      </c>
      <c r="B181" s="234"/>
      <c r="C181" s="234"/>
      <c r="D181" s="33" t="s">
        <v>3</v>
      </c>
    </row>
    <row r="182" spans="1:5" s="31" customFormat="1" ht="27" customHeight="1">
      <c r="A182" s="264" t="s">
        <v>42</v>
      </c>
      <c r="B182" s="265"/>
      <c r="C182" s="265"/>
      <c r="D182" s="145"/>
      <c r="E182" s="5">
        <v>3</v>
      </c>
    </row>
    <row r="183" spans="1:5" ht="27" customHeight="1">
      <c r="A183" s="264" t="s">
        <v>43</v>
      </c>
      <c r="B183" s="265"/>
      <c r="C183" s="265"/>
      <c r="D183" s="145"/>
      <c r="E183" s="5">
        <v>3</v>
      </c>
    </row>
    <row r="184" spans="1:5" ht="27" customHeight="1">
      <c r="A184" s="264" t="s">
        <v>44</v>
      </c>
      <c r="B184" s="265"/>
      <c r="C184" s="265"/>
      <c r="D184" s="145"/>
      <c r="E184" s="5">
        <v>3</v>
      </c>
    </row>
    <row r="185" spans="1:5" ht="27" customHeight="1">
      <c r="A185" s="370" t="s">
        <v>45</v>
      </c>
      <c r="B185" s="371"/>
      <c r="C185" s="371"/>
      <c r="D185" s="145"/>
      <c r="E185" s="5">
        <v>3</v>
      </c>
    </row>
    <row r="186" spans="1:5" ht="27" customHeight="1">
      <c r="A186" s="264" t="s">
        <v>46</v>
      </c>
      <c r="B186" s="265"/>
      <c r="C186" s="265"/>
      <c r="D186" s="145"/>
      <c r="E186" s="5">
        <v>3</v>
      </c>
    </row>
    <row r="187" spans="1:5" ht="27" customHeight="1">
      <c r="A187" s="264" t="s">
        <v>47</v>
      </c>
      <c r="B187" s="265"/>
      <c r="C187" s="265"/>
      <c r="D187" s="145"/>
      <c r="E187" s="5">
        <v>3</v>
      </c>
    </row>
    <row r="188" spans="1:5" ht="27" customHeight="1">
      <c r="A188" s="264" t="s">
        <v>48</v>
      </c>
      <c r="B188" s="265"/>
      <c r="C188" s="265"/>
      <c r="D188" s="145"/>
      <c r="E188" s="5">
        <v>3</v>
      </c>
    </row>
    <row r="189" spans="1:5" ht="27" customHeight="1">
      <c r="A189" s="264" t="s">
        <v>49</v>
      </c>
      <c r="B189" s="265"/>
      <c r="C189" s="265"/>
      <c r="D189" s="145"/>
      <c r="E189" s="5">
        <v>3</v>
      </c>
    </row>
    <row r="190" spans="1:5" ht="27" customHeight="1">
      <c r="A190" s="233" t="s">
        <v>150</v>
      </c>
      <c r="B190" s="234"/>
      <c r="C190" s="234"/>
      <c r="D190" s="33" t="s">
        <v>3</v>
      </c>
    </row>
    <row r="191" spans="1:5" ht="27" customHeight="1">
      <c r="A191" s="264" t="s">
        <v>50</v>
      </c>
      <c r="B191" s="265"/>
      <c r="C191" s="265"/>
      <c r="D191" s="2"/>
      <c r="E191" s="5">
        <v>3</v>
      </c>
    </row>
    <row r="192" spans="1:5" ht="27" customHeight="1">
      <c r="A192" s="264" t="s">
        <v>51</v>
      </c>
      <c r="B192" s="265"/>
      <c r="C192" s="265"/>
      <c r="D192" s="104"/>
      <c r="E192" s="5">
        <v>3</v>
      </c>
    </row>
    <row r="193" spans="1:5" ht="27" customHeight="1">
      <c r="A193" s="264" t="s">
        <v>52</v>
      </c>
      <c r="B193" s="265"/>
      <c r="C193" s="265"/>
      <c r="D193" s="104"/>
      <c r="E193" s="5">
        <v>3</v>
      </c>
    </row>
    <row r="194" spans="1:5" ht="27" customHeight="1">
      <c r="A194" s="370" t="s">
        <v>53</v>
      </c>
      <c r="B194" s="371"/>
      <c r="C194" s="371"/>
      <c r="D194" s="104"/>
      <c r="E194" s="5">
        <v>3</v>
      </c>
    </row>
    <row r="195" spans="1:5" ht="27" customHeight="1">
      <c r="A195" s="264" t="s">
        <v>54</v>
      </c>
      <c r="B195" s="265"/>
      <c r="C195" s="265"/>
      <c r="D195" s="104"/>
      <c r="E195" s="5">
        <v>3</v>
      </c>
    </row>
    <row r="196" spans="1:5" ht="27" customHeight="1">
      <c r="A196" s="264" t="s">
        <v>55</v>
      </c>
      <c r="B196" s="265"/>
      <c r="C196" s="265"/>
      <c r="D196" s="104"/>
      <c r="E196" s="5">
        <v>3</v>
      </c>
    </row>
    <row r="197" spans="1:5" ht="27" customHeight="1">
      <c r="A197" s="287" t="s">
        <v>383</v>
      </c>
      <c r="B197" s="288"/>
      <c r="C197" s="288"/>
      <c r="D197" s="33" t="s">
        <v>3</v>
      </c>
      <c r="E197" s="5"/>
    </row>
    <row r="198" spans="1:5" ht="27" customHeight="1">
      <c r="A198" s="264" t="s">
        <v>390</v>
      </c>
      <c r="B198" s="265"/>
      <c r="C198" s="265"/>
      <c r="D198" s="2"/>
      <c r="E198" s="5">
        <v>3</v>
      </c>
    </row>
    <row r="199" spans="1:5" ht="27" customHeight="1">
      <c r="A199" s="264" t="s">
        <v>391</v>
      </c>
      <c r="B199" s="265"/>
      <c r="C199" s="265"/>
      <c r="D199" s="104"/>
      <c r="E199" s="5">
        <v>3</v>
      </c>
    </row>
    <row r="200" spans="1:5" ht="27" customHeight="1">
      <c r="A200" s="264" t="s">
        <v>392</v>
      </c>
      <c r="B200" s="265"/>
      <c r="C200" s="265"/>
      <c r="D200" s="104"/>
      <c r="E200" s="5">
        <v>3</v>
      </c>
    </row>
    <row r="201" spans="1:5" ht="27" customHeight="1">
      <c r="A201" s="370" t="s">
        <v>393</v>
      </c>
      <c r="B201" s="371"/>
      <c r="C201" s="371"/>
      <c r="D201" s="104"/>
      <c r="E201" s="5">
        <v>3</v>
      </c>
    </row>
    <row r="202" spans="1:5" ht="27" customHeight="1">
      <c r="A202" s="264" t="s">
        <v>394</v>
      </c>
      <c r="B202" s="265"/>
      <c r="C202" s="265"/>
      <c r="D202" s="104"/>
      <c r="E202" s="5">
        <v>3</v>
      </c>
    </row>
    <row r="203" spans="1:5" ht="27" customHeight="1">
      <c r="A203" s="264" t="s">
        <v>395</v>
      </c>
      <c r="B203" s="265"/>
      <c r="C203" s="265"/>
      <c r="D203" s="104"/>
      <c r="E203" s="5">
        <v>3</v>
      </c>
    </row>
    <row r="204" spans="1:5" ht="24" customHeight="1">
      <c r="A204" s="224" t="s">
        <v>173</v>
      </c>
      <c r="B204" s="224"/>
      <c r="C204" s="224"/>
      <c r="D204" s="38">
        <f>SUM(D182:D203)</f>
        <v>0</v>
      </c>
      <c r="E204" s="5">
        <f>SUM(E182:E203)</f>
        <v>60</v>
      </c>
    </row>
    <row r="205" spans="1:5" s="31" customFormat="1" ht="80.25" customHeight="1" thickBot="1">
      <c r="A205" s="45" t="s">
        <v>106</v>
      </c>
      <c r="B205" s="225" t="s">
        <v>131</v>
      </c>
      <c r="C205" s="225"/>
      <c r="D205" s="225"/>
      <c r="E205" s="5"/>
    </row>
    <row r="206" spans="1:5" ht="24" customHeight="1">
      <c r="A206" s="283" t="s">
        <v>174</v>
      </c>
      <c r="B206" s="284"/>
      <c r="C206" s="40" t="s">
        <v>152</v>
      </c>
      <c r="D206" s="41" t="s">
        <v>153</v>
      </c>
    </row>
    <row r="207" spans="1:5" ht="24" customHeight="1" thickBot="1">
      <c r="A207" s="285"/>
      <c r="B207" s="286"/>
      <c r="C207" s="42">
        <f>D204</f>
        <v>0</v>
      </c>
      <c r="D207" s="43">
        <f>C207/60*100</f>
        <v>0</v>
      </c>
    </row>
    <row r="208" spans="1:5" ht="19.350000000000001" customHeight="1" thickBot="1">
      <c r="A208" s="312"/>
      <c r="B208" s="313"/>
      <c r="C208" s="313"/>
      <c r="D208" s="314"/>
    </row>
    <row r="209" spans="1:5" ht="24.75" customHeight="1">
      <c r="A209" s="283" t="s">
        <v>175</v>
      </c>
      <c r="B209" s="284"/>
      <c r="C209" s="40" t="s">
        <v>176</v>
      </c>
      <c r="D209" s="46" t="s">
        <v>177</v>
      </c>
    </row>
    <row r="210" spans="1:5" ht="24.75" customHeight="1" thickBot="1">
      <c r="A210" s="285"/>
      <c r="B210" s="286"/>
      <c r="C210" s="47">
        <f>C130+C155+C177+C207</f>
        <v>0</v>
      </c>
      <c r="D210" s="48">
        <f>C210/195*100</f>
        <v>0</v>
      </c>
      <c r="E210" s="9">
        <f>E127+E152+E174+E204</f>
        <v>195</v>
      </c>
    </row>
    <row r="211" spans="1:5" ht="15" customHeight="1">
      <c r="A211" s="202"/>
      <c r="B211" s="202"/>
      <c r="C211" s="202"/>
      <c r="D211" s="202"/>
    </row>
    <row r="212" spans="1:5" ht="15" customHeight="1">
      <c r="A212" s="374" t="s">
        <v>417</v>
      </c>
      <c r="B212" s="374"/>
      <c r="C212" s="374"/>
      <c r="D212" s="374"/>
    </row>
    <row r="213" spans="1:5" ht="28.35" customHeight="1">
      <c r="A213" s="264" t="s">
        <v>178</v>
      </c>
      <c r="B213" s="265"/>
      <c r="C213" s="265"/>
      <c r="D213" s="366"/>
    </row>
    <row r="214" spans="1:5" ht="27" customHeight="1">
      <c r="A214" s="233" t="s">
        <v>408</v>
      </c>
      <c r="B214" s="234"/>
      <c r="C214" s="234"/>
      <c r="D214" s="32" t="s">
        <v>8</v>
      </c>
    </row>
    <row r="215" spans="1:5" ht="27" customHeight="1">
      <c r="A215" s="233" t="s">
        <v>164</v>
      </c>
      <c r="B215" s="234"/>
      <c r="C215" s="234"/>
      <c r="D215" s="33" t="s">
        <v>3</v>
      </c>
    </row>
    <row r="216" spans="1:5" ht="27" customHeight="1">
      <c r="A216" s="264" t="s">
        <v>56</v>
      </c>
      <c r="B216" s="265"/>
      <c r="C216" s="265"/>
      <c r="D216" s="146"/>
      <c r="E216" s="8">
        <v>3</v>
      </c>
    </row>
    <row r="217" spans="1:5" ht="27" customHeight="1">
      <c r="A217" s="264" t="s">
        <v>57</v>
      </c>
      <c r="B217" s="265"/>
      <c r="C217" s="265"/>
      <c r="D217" s="146"/>
      <c r="E217" s="8">
        <v>3</v>
      </c>
    </row>
    <row r="218" spans="1:5" ht="27" customHeight="1">
      <c r="A218" s="264" t="s">
        <v>58</v>
      </c>
      <c r="B218" s="265"/>
      <c r="C218" s="265"/>
      <c r="D218" s="146"/>
      <c r="E218" s="8">
        <v>3</v>
      </c>
    </row>
    <row r="219" spans="1:5" ht="27" customHeight="1">
      <c r="A219" s="370" t="s">
        <v>59</v>
      </c>
      <c r="B219" s="371"/>
      <c r="C219" s="371"/>
      <c r="D219" s="146"/>
      <c r="E219" s="8">
        <v>3</v>
      </c>
    </row>
    <row r="220" spans="1:5" ht="27" customHeight="1">
      <c r="A220" s="233" t="s">
        <v>150</v>
      </c>
      <c r="B220" s="234"/>
      <c r="C220" s="234"/>
      <c r="D220" s="33" t="s">
        <v>3</v>
      </c>
    </row>
    <row r="221" spans="1:5" ht="27" customHeight="1">
      <c r="A221" s="264" t="s">
        <v>60</v>
      </c>
      <c r="B221" s="265"/>
      <c r="C221" s="265"/>
      <c r="D221" s="2"/>
      <c r="E221" s="8">
        <v>3</v>
      </c>
    </row>
    <row r="222" spans="1:5" ht="27" customHeight="1">
      <c r="A222" s="264" t="s">
        <v>61</v>
      </c>
      <c r="B222" s="265"/>
      <c r="C222" s="265"/>
      <c r="D222" s="104"/>
      <c r="E222" s="8">
        <v>3</v>
      </c>
    </row>
    <row r="223" spans="1:5" ht="27" customHeight="1">
      <c r="A223" s="287" t="s">
        <v>383</v>
      </c>
      <c r="B223" s="288"/>
      <c r="C223" s="288"/>
      <c r="D223" s="33" t="s">
        <v>3</v>
      </c>
      <c r="E223" s="8"/>
    </row>
    <row r="224" spans="1:5" ht="27" customHeight="1">
      <c r="A224" s="276" t="s">
        <v>398</v>
      </c>
      <c r="B224" s="277"/>
      <c r="C224" s="277"/>
      <c r="D224" s="2"/>
      <c r="E224" s="8">
        <v>3</v>
      </c>
    </row>
    <row r="225" spans="1:5" ht="27" customHeight="1">
      <c r="A225" s="276" t="s">
        <v>399</v>
      </c>
      <c r="B225" s="277"/>
      <c r="C225" s="277"/>
      <c r="D225" s="104"/>
      <c r="E225" s="8">
        <v>3</v>
      </c>
    </row>
    <row r="226" spans="1:5" ht="27" customHeight="1">
      <c r="A226" s="276" t="s">
        <v>400</v>
      </c>
      <c r="B226" s="277"/>
      <c r="C226" s="277"/>
      <c r="D226" s="104"/>
      <c r="E226" s="8">
        <v>3</v>
      </c>
    </row>
    <row r="227" spans="1:5" ht="27" customHeight="1">
      <c r="A227" s="278" t="s">
        <v>401</v>
      </c>
      <c r="B227" s="279"/>
      <c r="C227" s="279"/>
      <c r="D227" s="104"/>
      <c r="E227" s="8">
        <v>3</v>
      </c>
    </row>
    <row r="228" spans="1:5" ht="27" customHeight="1">
      <c r="A228" s="224" t="s">
        <v>181</v>
      </c>
      <c r="B228" s="224"/>
      <c r="C228" s="224"/>
      <c r="D228" s="38">
        <f>SUM(D216:D227)</f>
        <v>0</v>
      </c>
      <c r="E228" s="9">
        <f>SUM(E216:E227)</f>
        <v>30</v>
      </c>
    </row>
    <row r="229" spans="1:5" ht="80.25" customHeight="1" thickBot="1">
      <c r="A229" s="49" t="s">
        <v>106</v>
      </c>
      <c r="B229" s="225" t="s">
        <v>131</v>
      </c>
      <c r="C229" s="225"/>
      <c r="D229" s="225"/>
    </row>
    <row r="230" spans="1:5" ht="27" customHeight="1">
      <c r="A230" s="283" t="s">
        <v>182</v>
      </c>
      <c r="B230" s="284"/>
      <c r="C230" s="40" t="s">
        <v>152</v>
      </c>
      <c r="D230" s="41" t="s">
        <v>153</v>
      </c>
    </row>
    <row r="231" spans="1:5" ht="27" customHeight="1" thickBot="1">
      <c r="A231" s="285"/>
      <c r="B231" s="286"/>
      <c r="C231" s="50">
        <f>D228</f>
        <v>0</v>
      </c>
      <c r="D231" s="43">
        <f>C231/30*100</f>
        <v>0</v>
      </c>
    </row>
    <row r="232" spans="1:5" ht="15" customHeight="1">
      <c r="A232" s="270"/>
      <c r="B232" s="271"/>
      <c r="C232" s="271"/>
      <c r="D232" s="272"/>
    </row>
    <row r="233" spans="1:5" ht="37.35" customHeight="1">
      <c r="A233" s="261" t="s">
        <v>179</v>
      </c>
      <c r="B233" s="262"/>
      <c r="C233" s="262"/>
      <c r="D233" s="266"/>
    </row>
    <row r="234" spans="1:5" ht="27.6" customHeight="1">
      <c r="A234" s="273" t="s">
        <v>407</v>
      </c>
      <c r="B234" s="274"/>
      <c r="C234" s="275"/>
      <c r="D234" s="32" t="s">
        <v>8</v>
      </c>
    </row>
    <row r="235" spans="1:5" ht="27" customHeight="1">
      <c r="A235" s="233" t="s">
        <v>185</v>
      </c>
      <c r="B235" s="234"/>
      <c r="C235" s="234"/>
      <c r="D235" s="33" t="s">
        <v>3</v>
      </c>
    </row>
    <row r="236" spans="1:5" ht="27" customHeight="1">
      <c r="A236" s="261" t="s">
        <v>62</v>
      </c>
      <c r="B236" s="262"/>
      <c r="C236" s="263"/>
      <c r="D236" s="80"/>
      <c r="E236" s="8">
        <v>3</v>
      </c>
    </row>
    <row r="237" spans="1:5" ht="27" customHeight="1">
      <c r="A237" s="261" t="s">
        <v>63</v>
      </c>
      <c r="B237" s="262"/>
      <c r="C237" s="263"/>
      <c r="D237" s="80"/>
      <c r="E237" s="8">
        <v>3</v>
      </c>
    </row>
    <row r="238" spans="1:5" ht="27" customHeight="1">
      <c r="A238" s="261" t="s">
        <v>64</v>
      </c>
      <c r="B238" s="262"/>
      <c r="C238" s="263"/>
      <c r="D238" s="142"/>
      <c r="E238" s="8">
        <v>3</v>
      </c>
    </row>
    <row r="239" spans="1:5" ht="27" customHeight="1">
      <c r="A239" s="273" t="s">
        <v>150</v>
      </c>
      <c r="B239" s="274"/>
      <c r="C239" s="275"/>
      <c r="D239" s="33" t="s">
        <v>3</v>
      </c>
    </row>
    <row r="240" spans="1:5" ht="27" customHeight="1">
      <c r="A240" s="261" t="s">
        <v>65</v>
      </c>
      <c r="B240" s="262"/>
      <c r="C240" s="263"/>
      <c r="D240" s="147"/>
      <c r="E240" s="8">
        <v>3</v>
      </c>
    </row>
    <row r="241" spans="1:5" ht="27" customHeight="1">
      <c r="A241" s="261" t="s">
        <v>66</v>
      </c>
      <c r="B241" s="262"/>
      <c r="C241" s="263"/>
      <c r="D241" s="147"/>
      <c r="E241" s="8">
        <v>3</v>
      </c>
    </row>
    <row r="242" spans="1:5" ht="27" customHeight="1">
      <c r="A242" s="261" t="s">
        <v>67</v>
      </c>
      <c r="B242" s="262"/>
      <c r="C242" s="263"/>
      <c r="D242" s="147"/>
      <c r="E242" s="8">
        <v>3</v>
      </c>
    </row>
    <row r="243" spans="1:5" ht="27" customHeight="1">
      <c r="A243" s="258" t="s">
        <v>383</v>
      </c>
      <c r="B243" s="259"/>
      <c r="C243" s="260"/>
      <c r="D243" s="33" t="s">
        <v>3</v>
      </c>
      <c r="E243" s="8"/>
    </row>
    <row r="244" spans="1:5" ht="27" customHeight="1">
      <c r="A244" s="209" t="s">
        <v>402</v>
      </c>
      <c r="B244" s="210"/>
      <c r="C244" s="211"/>
      <c r="D244" s="147"/>
      <c r="E244" s="8">
        <v>3</v>
      </c>
    </row>
    <row r="245" spans="1:5" ht="27" customHeight="1">
      <c r="A245" s="209" t="s">
        <v>403</v>
      </c>
      <c r="B245" s="210"/>
      <c r="C245" s="211"/>
      <c r="D245" s="147"/>
      <c r="E245" s="8">
        <v>3</v>
      </c>
    </row>
    <row r="246" spans="1:5" ht="27" customHeight="1">
      <c r="A246" s="209" t="s">
        <v>404</v>
      </c>
      <c r="B246" s="210"/>
      <c r="C246" s="211"/>
      <c r="D246" s="147"/>
      <c r="E246" s="8">
        <v>3</v>
      </c>
    </row>
    <row r="247" spans="1:5" ht="27" customHeight="1">
      <c r="A247" s="209" t="s">
        <v>405</v>
      </c>
      <c r="B247" s="210"/>
      <c r="C247" s="211"/>
      <c r="D247" s="147"/>
      <c r="E247" s="8">
        <v>3</v>
      </c>
    </row>
    <row r="248" spans="1:5" ht="27" customHeight="1">
      <c r="A248" s="209" t="s">
        <v>406</v>
      </c>
      <c r="B248" s="210"/>
      <c r="C248" s="211"/>
      <c r="D248" s="147"/>
      <c r="E248" s="8">
        <v>3</v>
      </c>
    </row>
    <row r="249" spans="1:5" ht="24" customHeight="1">
      <c r="A249" s="224" t="s">
        <v>183</v>
      </c>
      <c r="B249" s="224"/>
      <c r="C249" s="224"/>
      <c r="D249" s="38">
        <f>SUM(D236:D248)</f>
        <v>0</v>
      </c>
      <c r="E249" s="9">
        <f>SUM(E236:E248)</f>
        <v>33</v>
      </c>
    </row>
    <row r="250" spans="1:5" ht="80.25" customHeight="1" thickBot="1">
      <c r="A250" s="45" t="s">
        <v>106</v>
      </c>
      <c r="B250" s="225" t="s">
        <v>131</v>
      </c>
      <c r="C250" s="225"/>
      <c r="D250" s="225"/>
    </row>
    <row r="251" spans="1:5" ht="24" customHeight="1">
      <c r="A251" s="283" t="s">
        <v>184</v>
      </c>
      <c r="B251" s="284"/>
      <c r="C251" s="40" t="s">
        <v>152</v>
      </c>
      <c r="D251" s="41" t="s">
        <v>153</v>
      </c>
    </row>
    <row r="252" spans="1:5" ht="24" customHeight="1" thickBot="1">
      <c r="A252" s="285"/>
      <c r="B252" s="286"/>
      <c r="C252" s="51">
        <f>D249</f>
        <v>0</v>
      </c>
      <c r="D252" s="52">
        <f>C252/33*100</f>
        <v>0</v>
      </c>
    </row>
    <row r="253" spans="1:5" ht="15" customHeight="1">
      <c r="A253" s="267"/>
      <c r="B253" s="268"/>
      <c r="C253" s="268"/>
      <c r="D253" s="269"/>
    </row>
    <row r="254" spans="1:5" ht="32.450000000000003" customHeight="1">
      <c r="A254" s="264" t="s">
        <v>163</v>
      </c>
      <c r="B254" s="265"/>
      <c r="C254" s="265"/>
      <c r="D254" s="366"/>
    </row>
    <row r="255" spans="1:5" ht="27" customHeight="1">
      <c r="A255" s="233" t="s">
        <v>413</v>
      </c>
      <c r="B255" s="234"/>
      <c r="C255" s="234"/>
      <c r="D255" s="32" t="s">
        <v>8</v>
      </c>
    </row>
    <row r="256" spans="1:5" ht="27" customHeight="1">
      <c r="A256" s="233" t="s">
        <v>149</v>
      </c>
      <c r="B256" s="234"/>
      <c r="C256" s="234"/>
      <c r="D256" s="33" t="s">
        <v>3</v>
      </c>
    </row>
    <row r="257" spans="1:5" ht="27" customHeight="1">
      <c r="A257" s="261" t="s">
        <v>68</v>
      </c>
      <c r="B257" s="262"/>
      <c r="C257" s="263"/>
      <c r="D257" s="145"/>
      <c r="E257" s="8">
        <v>3</v>
      </c>
    </row>
    <row r="258" spans="1:5" ht="27" customHeight="1">
      <c r="A258" s="261" t="s">
        <v>69</v>
      </c>
      <c r="B258" s="262"/>
      <c r="C258" s="263"/>
      <c r="D258" s="145"/>
      <c r="E258" s="8">
        <v>3</v>
      </c>
    </row>
    <row r="259" spans="1:5" ht="27" customHeight="1">
      <c r="A259" s="261" t="s">
        <v>70</v>
      </c>
      <c r="B259" s="262"/>
      <c r="C259" s="263"/>
      <c r="D259" s="145"/>
      <c r="E259" s="8">
        <v>3</v>
      </c>
    </row>
    <row r="260" spans="1:5" ht="27" customHeight="1">
      <c r="A260" s="261" t="s">
        <v>71</v>
      </c>
      <c r="B260" s="262"/>
      <c r="C260" s="263"/>
      <c r="D260" s="145"/>
      <c r="E260" s="8">
        <v>3</v>
      </c>
    </row>
    <row r="261" spans="1:5" ht="27" customHeight="1">
      <c r="A261" s="261" t="s">
        <v>72</v>
      </c>
      <c r="B261" s="262"/>
      <c r="C261" s="263"/>
      <c r="D261" s="145"/>
      <c r="E261" s="8">
        <v>3</v>
      </c>
    </row>
    <row r="262" spans="1:5" ht="27" customHeight="1">
      <c r="A262" s="261" t="s">
        <v>73</v>
      </c>
      <c r="B262" s="262"/>
      <c r="C262" s="263"/>
      <c r="D262" s="145"/>
      <c r="E262" s="8">
        <v>3</v>
      </c>
    </row>
    <row r="263" spans="1:5" ht="27" customHeight="1">
      <c r="A263" s="261" t="s">
        <v>74</v>
      </c>
      <c r="B263" s="262"/>
      <c r="C263" s="263"/>
      <c r="D263" s="145"/>
      <c r="E263" s="8">
        <v>3</v>
      </c>
    </row>
    <row r="264" spans="1:5" ht="27" customHeight="1">
      <c r="A264" s="261" t="s">
        <v>75</v>
      </c>
      <c r="B264" s="262"/>
      <c r="C264" s="263"/>
      <c r="D264" s="145"/>
      <c r="E264" s="8">
        <v>3</v>
      </c>
    </row>
    <row r="265" spans="1:5" ht="27" customHeight="1">
      <c r="A265" s="261" t="s">
        <v>76</v>
      </c>
      <c r="B265" s="262"/>
      <c r="C265" s="263"/>
      <c r="D265" s="145"/>
      <c r="E265" s="8">
        <v>3</v>
      </c>
    </row>
    <row r="266" spans="1:5" ht="27" customHeight="1">
      <c r="A266" s="273" t="s">
        <v>150</v>
      </c>
      <c r="B266" s="274"/>
      <c r="C266" s="275"/>
      <c r="D266" s="33" t="s">
        <v>3</v>
      </c>
    </row>
    <row r="267" spans="1:5" ht="27" customHeight="1">
      <c r="A267" s="364" t="s">
        <v>504</v>
      </c>
      <c r="B267" s="335"/>
      <c r="C267" s="365"/>
      <c r="D267" s="2"/>
      <c r="E267" s="8">
        <v>3</v>
      </c>
    </row>
    <row r="268" spans="1:5" ht="27" customHeight="1">
      <c r="A268" s="261" t="s">
        <v>77</v>
      </c>
      <c r="B268" s="262"/>
      <c r="C268" s="263"/>
      <c r="D268" s="104"/>
      <c r="E268" s="8">
        <v>3</v>
      </c>
    </row>
    <row r="269" spans="1:5" ht="27" customHeight="1">
      <c r="A269" s="261" t="s">
        <v>78</v>
      </c>
      <c r="B269" s="262"/>
      <c r="C269" s="263"/>
      <c r="D269" s="104"/>
      <c r="E269" s="8">
        <v>3</v>
      </c>
    </row>
    <row r="270" spans="1:5" ht="27" customHeight="1">
      <c r="A270" s="261" t="s">
        <v>79</v>
      </c>
      <c r="B270" s="262"/>
      <c r="C270" s="263"/>
      <c r="D270" s="104"/>
      <c r="E270" s="8">
        <v>3</v>
      </c>
    </row>
    <row r="271" spans="1:5" ht="27" customHeight="1">
      <c r="A271" s="261" t="s">
        <v>80</v>
      </c>
      <c r="B271" s="262"/>
      <c r="C271" s="263"/>
      <c r="D271" s="104"/>
      <c r="E271" s="8">
        <v>3</v>
      </c>
    </row>
    <row r="272" spans="1:5" ht="27" customHeight="1">
      <c r="A272" s="261" t="s">
        <v>81</v>
      </c>
      <c r="B272" s="262"/>
      <c r="C272" s="263"/>
      <c r="D272" s="104"/>
      <c r="E272" s="8">
        <v>3</v>
      </c>
    </row>
    <row r="273" spans="1:5" ht="27" customHeight="1">
      <c r="A273" s="261" t="s">
        <v>82</v>
      </c>
      <c r="B273" s="262"/>
      <c r="C273" s="263"/>
      <c r="D273" s="104"/>
      <c r="E273" s="8">
        <v>3</v>
      </c>
    </row>
    <row r="274" spans="1:5" ht="27" customHeight="1">
      <c r="A274" s="261" t="s">
        <v>83</v>
      </c>
      <c r="B274" s="262"/>
      <c r="C274" s="263"/>
      <c r="D274" s="104"/>
      <c r="E274" s="8">
        <v>3</v>
      </c>
    </row>
    <row r="275" spans="1:5" ht="27" customHeight="1">
      <c r="A275" s="261" t="s">
        <v>84</v>
      </c>
      <c r="B275" s="262"/>
      <c r="C275" s="263"/>
      <c r="D275" s="104"/>
      <c r="E275" s="8">
        <v>3</v>
      </c>
    </row>
    <row r="276" spans="1:5" ht="27" customHeight="1">
      <c r="A276" s="258" t="s">
        <v>383</v>
      </c>
      <c r="B276" s="259"/>
      <c r="C276" s="260"/>
      <c r="D276" s="33" t="s">
        <v>3</v>
      </c>
      <c r="E276" s="8"/>
    </row>
    <row r="277" spans="1:5" ht="27" customHeight="1">
      <c r="A277" s="209" t="s">
        <v>410</v>
      </c>
      <c r="B277" s="210"/>
      <c r="C277" s="211"/>
      <c r="D277" s="2"/>
      <c r="E277" s="8">
        <v>3</v>
      </c>
    </row>
    <row r="278" spans="1:5" ht="27" customHeight="1">
      <c r="A278" s="209" t="s">
        <v>411</v>
      </c>
      <c r="B278" s="210"/>
      <c r="C278" s="211"/>
      <c r="D278" s="104"/>
      <c r="E278" s="8">
        <v>3</v>
      </c>
    </row>
    <row r="279" spans="1:5" ht="27" customHeight="1">
      <c r="A279" s="209" t="s">
        <v>412</v>
      </c>
      <c r="B279" s="210"/>
      <c r="C279" s="211"/>
      <c r="D279" s="104"/>
      <c r="E279" s="8">
        <v>3</v>
      </c>
    </row>
    <row r="280" spans="1:5" ht="27" customHeight="1">
      <c r="A280" s="224" t="s">
        <v>186</v>
      </c>
      <c r="B280" s="224"/>
      <c r="C280" s="224"/>
      <c r="D280" s="38">
        <f>SUM(D257:D279)</f>
        <v>0</v>
      </c>
      <c r="E280" s="9">
        <f>SUM(E257:E279)</f>
        <v>63</v>
      </c>
    </row>
    <row r="281" spans="1:5" ht="81" customHeight="1" thickBot="1">
      <c r="A281" s="39" t="s">
        <v>106</v>
      </c>
      <c r="B281" s="225" t="s">
        <v>131</v>
      </c>
      <c r="C281" s="225"/>
      <c r="D281" s="225"/>
    </row>
    <row r="282" spans="1:5" ht="24" customHeight="1">
      <c r="A282" s="283" t="s">
        <v>187</v>
      </c>
      <c r="B282" s="284"/>
      <c r="C282" s="40" t="s">
        <v>152</v>
      </c>
      <c r="D282" s="41" t="s">
        <v>153</v>
      </c>
    </row>
    <row r="283" spans="1:5" ht="24" customHeight="1" thickBot="1">
      <c r="A283" s="285"/>
      <c r="B283" s="286"/>
      <c r="C283" s="42">
        <f>D280</f>
        <v>0</v>
      </c>
      <c r="D283" s="43">
        <f>C283/63*100</f>
        <v>0</v>
      </c>
    </row>
    <row r="284" spans="1:5" ht="15" customHeight="1">
      <c r="A284" s="367"/>
      <c r="B284" s="368"/>
      <c r="C284" s="368"/>
      <c r="D284" s="369"/>
    </row>
    <row r="285" spans="1:5" ht="36.6" customHeight="1">
      <c r="A285" s="264" t="s">
        <v>180</v>
      </c>
      <c r="B285" s="265"/>
      <c r="C285" s="265"/>
      <c r="D285" s="366"/>
    </row>
    <row r="286" spans="1:5" ht="23.45" customHeight="1">
      <c r="A286" s="233" t="s">
        <v>416</v>
      </c>
      <c r="B286" s="234"/>
      <c r="C286" s="234"/>
      <c r="D286" s="32" t="s">
        <v>8</v>
      </c>
    </row>
    <row r="287" spans="1:5" ht="27" customHeight="1">
      <c r="A287" s="233" t="s">
        <v>164</v>
      </c>
      <c r="B287" s="234"/>
      <c r="C287" s="234"/>
      <c r="D287" s="33" t="s">
        <v>3</v>
      </c>
    </row>
    <row r="288" spans="1:5" ht="27" customHeight="1">
      <c r="A288" s="261" t="s">
        <v>85</v>
      </c>
      <c r="B288" s="262"/>
      <c r="C288" s="263"/>
      <c r="D288" s="145"/>
      <c r="E288" s="8">
        <v>3</v>
      </c>
    </row>
    <row r="289" spans="1:5" ht="27" customHeight="1">
      <c r="A289" s="261" t="s">
        <v>86</v>
      </c>
      <c r="B289" s="262"/>
      <c r="C289" s="263"/>
      <c r="D289" s="145"/>
      <c r="E289" s="8">
        <v>3</v>
      </c>
    </row>
    <row r="290" spans="1:5" ht="27" customHeight="1">
      <c r="A290" s="261" t="s">
        <v>87</v>
      </c>
      <c r="B290" s="262"/>
      <c r="C290" s="263"/>
      <c r="D290" s="145"/>
      <c r="E290" s="8">
        <v>3</v>
      </c>
    </row>
    <row r="291" spans="1:5" ht="27" customHeight="1">
      <c r="A291" s="261" t="s">
        <v>88</v>
      </c>
      <c r="B291" s="262"/>
      <c r="C291" s="263"/>
      <c r="D291" s="145"/>
      <c r="E291" s="8">
        <v>3</v>
      </c>
    </row>
    <row r="292" spans="1:5" ht="27" customHeight="1">
      <c r="A292" s="261" t="s">
        <v>89</v>
      </c>
      <c r="B292" s="262"/>
      <c r="C292" s="263"/>
      <c r="D292" s="145"/>
      <c r="E292" s="8">
        <v>3</v>
      </c>
    </row>
    <row r="293" spans="1:5" ht="27" customHeight="1">
      <c r="A293" s="261" t="s">
        <v>90</v>
      </c>
      <c r="B293" s="262"/>
      <c r="C293" s="263"/>
      <c r="D293" s="145"/>
      <c r="E293" s="8">
        <v>3</v>
      </c>
    </row>
    <row r="294" spans="1:5" ht="27" customHeight="1">
      <c r="A294" s="261" t="s">
        <v>91</v>
      </c>
      <c r="B294" s="262"/>
      <c r="C294" s="263"/>
      <c r="D294" s="145"/>
      <c r="E294" s="8">
        <v>3</v>
      </c>
    </row>
    <row r="295" spans="1:5" ht="27" customHeight="1">
      <c r="A295" s="261" t="s">
        <v>92</v>
      </c>
      <c r="B295" s="262"/>
      <c r="C295" s="263"/>
      <c r="D295" s="145"/>
      <c r="E295" s="8">
        <v>3</v>
      </c>
    </row>
    <row r="296" spans="1:5" ht="27" customHeight="1">
      <c r="A296" s="261" t="s">
        <v>93</v>
      </c>
      <c r="B296" s="262"/>
      <c r="C296" s="263"/>
      <c r="D296" s="145"/>
      <c r="E296" s="8">
        <v>3</v>
      </c>
    </row>
    <row r="297" spans="1:5" ht="27" customHeight="1">
      <c r="A297" s="261" t="s">
        <v>100</v>
      </c>
      <c r="B297" s="262"/>
      <c r="C297" s="263"/>
      <c r="D297" s="145"/>
      <c r="E297" s="8">
        <v>3</v>
      </c>
    </row>
    <row r="298" spans="1:5" ht="27" customHeight="1">
      <c r="A298" s="261" t="s">
        <v>101</v>
      </c>
      <c r="B298" s="262"/>
      <c r="C298" s="263"/>
      <c r="D298" s="145"/>
      <c r="E298" s="8">
        <v>3</v>
      </c>
    </row>
    <row r="299" spans="1:5" ht="27" customHeight="1">
      <c r="A299" s="261" t="s">
        <v>102</v>
      </c>
      <c r="B299" s="262"/>
      <c r="C299" s="263"/>
      <c r="D299" s="145"/>
      <c r="E299" s="8">
        <v>3</v>
      </c>
    </row>
    <row r="300" spans="1:5" ht="27" customHeight="1">
      <c r="A300" s="261" t="s">
        <v>103</v>
      </c>
      <c r="B300" s="262"/>
      <c r="C300" s="263"/>
      <c r="D300" s="145"/>
      <c r="E300" s="8">
        <v>3</v>
      </c>
    </row>
    <row r="301" spans="1:5" ht="27" customHeight="1">
      <c r="A301" s="273" t="s">
        <v>150</v>
      </c>
      <c r="B301" s="274"/>
      <c r="C301" s="275"/>
      <c r="D301" s="33" t="s">
        <v>3</v>
      </c>
    </row>
    <row r="302" spans="1:5" ht="27" customHeight="1">
      <c r="A302" s="261" t="s">
        <v>94</v>
      </c>
      <c r="B302" s="262"/>
      <c r="C302" s="263"/>
      <c r="D302" s="2"/>
      <c r="E302" s="8">
        <v>3</v>
      </c>
    </row>
    <row r="303" spans="1:5" ht="27" customHeight="1">
      <c r="A303" s="261" t="s">
        <v>95</v>
      </c>
      <c r="B303" s="262"/>
      <c r="C303" s="263"/>
      <c r="D303" s="104"/>
      <c r="E303" s="8">
        <v>3</v>
      </c>
    </row>
    <row r="304" spans="1:5" ht="27" customHeight="1">
      <c r="A304" s="261" t="s">
        <v>96</v>
      </c>
      <c r="B304" s="262"/>
      <c r="C304" s="263"/>
      <c r="D304" s="104"/>
      <c r="E304" s="8">
        <v>3</v>
      </c>
    </row>
    <row r="305" spans="1:5" ht="27" customHeight="1">
      <c r="A305" s="261" t="s">
        <v>97</v>
      </c>
      <c r="B305" s="262"/>
      <c r="C305" s="263"/>
      <c r="D305" s="104"/>
      <c r="E305" s="8">
        <v>3</v>
      </c>
    </row>
    <row r="306" spans="1:5" ht="27" customHeight="1">
      <c r="A306" s="261" t="s">
        <v>98</v>
      </c>
      <c r="B306" s="262"/>
      <c r="C306" s="263"/>
      <c r="D306" s="104"/>
      <c r="E306" s="8">
        <v>3</v>
      </c>
    </row>
    <row r="307" spans="1:5" ht="27" customHeight="1">
      <c r="A307" s="261" t="s">
        <v>99</v>
      </c>
      <c r="B307" s="262"/>
      <c r="C307" s="263"/>
      <c r="D307" s="104"/>
      <c r="E307" s="8">
        <v>3</v>
      </c>
    </row>
    <row r="308" spans="1:5" ht="27" customHeight="1">
      <c r="A308" s="258" t="s">
        <v>383</v>
      </c>
      <c r="B308" s="259"/>
      <c r="C308" s="260"/>
      <c r="D308" s="33" t="s">
        <v>3</v>
      </c>
      <c r="E308" s="8"/>
    </row>
    <row r="309" spans="1:5" ht="27" customHeight="1">
      <c r="A309" s="209" t="s">
        <v>414</v>
      </c>
      <c r="B309" s="210"/>
      <c r="C309" s="211"/>
      <c r="D309" s="2"/>
      <c r="E309" s="8">
        <v>3</v>
      </c>
    </row>
    <row r="310" spans="1:5" ht="27" customHeight="1">
      <c r="A310" s="209" t="s">
        <v>415</v>
      </c>
      <c r="B310" s="210"/>
      <c r="C310" s="211"/>
      <c r="D310" s="104"/>
      <c r="E310" s="8">
        <v>3</v>
      </c>
    </row>
    <row r="311" spans="1:5" ht="27" customHeight="1">
      <c r="A311" s="224" t="s">
        <v>188</v>
      </c>
      <c r="B311" s="224"/>
      <c r="C311" s="224"/>
      <c r="D311" s="38">
        <f>SUM(D288:D310)</f>
        <v>0</v>
      </c>
      <c r="E311" s="9">
        <f>SUM(E288:E310)</f>
        <v>63</v>
      </c>
    </row>
    <row r="312" spans="1:5" ht="80.25" customHeight="1" thickBot="1">
      <c r="A312" s="39" t="s">
        <v>106</v>
      </c>
      <c r="B312" s="225" t="s">
        <v>131</v>
      </c>
      <c r="C312" s="225"/>
      <c r="D312" s="225"/>
    </row>
    <row r="313" spans="1:5" ht="24.75" customHeight="1">
      <c r="A313" s="283" t="s">
        <v>189</v>
      </c>
      <c r="B313" s="284"/>
      <c r="C313" s="40" t="s">
        <v>152</v>
      </c>
      <c r="D313" s="41" t="s">
        <v>153</v>
      </c>
    </row>
    <row r="314" spans="1:5" ht="24.75" customHeight="1" thickBot="1">
      <c r="A314" s="285"/>
      <c r="B314" s="286"/>
      <c r="C314" s="51">
        <f>D311</f>
        <v>0</v>
      </c>
      <c r="D314" s="43">
        <f>C314/63*100</f>
        <v>0</v>
      </c>
    </row>
    <row r="315" spans="1:5" ht="15" customHeight="1" thickBot="1">
      <c r="A315" s="312"/>
      <c r="B315" s="313"/>
      <c r="C315" s="313"/>
      <c r="D315" s="314"/>
    </row>
    <row r="316" spans="1:5" ht="15" customHeight="1">
      <c r="A316" s="283" t="s">
        <v>190</v>
      </c>
      <c r="B316" s="284"/>
      <c r="C316" s="40" t="s">
        <v>176</v>
      </c>
      <c r="D316" s="46" t="s">
        <v>177</v>
      </c>
    </row>
    <row r="317" spans="1:5" ht="51" customHeight="1" thickBot="1">
      <c r="A317" s="285"/>
      <c r="B317" s="286"/>
      <c r="C317" s="53">
        <f>C231+C252+C283+C314</f>
        <v>0</v>
      </c>
      <c r="D317" s="48">
        <f>C317/189*100</f>
        <v>0</v>
      </c>
      <c r="E317" s="9">
        <f>E228+E249+E280+E311</f>
        <v>189</v>
      </c>
    </row>
    <row r="318" spans="1:5" ht="15" customHeight="1" thickBot="1">
      <c r="A318" s="312"/>
      <c r="B318" s="313"/>
      <c r="C318" s="313"/>
      <c r="D318" s="314"/>
    </row>
    <row r="319" spans="1:5" ht="16.350000000000001" customHeight="1">
      <c r="A319" s="410" t="s">
        <v>529</v>
      </c>
      <c r="B319" s="410"/>
      <c r="C319" s="410"/>
      <c r="D319" s="410"/>
    </row>
    <row r="320" spans="1:5" ht="54" customHeight="1">
      <c r="A320" s="276" t="s">
        <v>528</v>
      </c>
      <c r="B320" s="277"/>
      <c r="C320" s="277"/>
      <c r="D320" s="432"/>
    </row>
    <row r="321" spans="1:5" ht="27" customHeight="1">
      <c r="A321" s="273" t="s">
        <v>530</v>
      </c>
      <c r="B321" s="274"/>
      <c r="C321" s="275"/>
      <c r="D321" s="32" t="s">
        <v>8</v>
      </c>
    </row>
    <row r="322" spans="1:5" ht="27" customHeight="1">
      <c r="A322" s="273" t="s">
        <v>164</v>
      </c>
      <c r="B322" s="274"/>
      <c r="C322" s="275"/>
      <c r="D322" s="33" t="s">
        <v>3</v>
      </c>
    </row>
    <row r="323" spans="1:5" ht="27" customHeight="1">
      <c r="A323" s="261" t="s">
        <v>521</v>
      </c>
      <c r="B323" s="262"/>
      <c r="C323" s="263"/>
      <c r="D323" s="145"/>
      <c r="E323" s="8">
        <v>3</v>
      </c>
    </row>
    <row r="324" spans="1:5" s="103" customFormat="1" ht="27" customHeight="1">
      <c r="A324" s="261" t="s">
        <v>522</v>
      </c>
      <c r="B324" s="262"/>
      <c r="C324" s="263"/>
      <c r="D324" s="145"/>
      <c r="E324" s="107">
        <v>3</v>
      </c>
    </row>
    <row r="325" spans="1:5" s="103" customFormat="1" ht="27" customHeight="1">
      <c r="A325" s="261" t="s">
        <v>523</v>
      </c>
      <c r="B325" s="262"/>
      <c r="C325" s="263"/>
      <c r="D325" s="145"/>
      <c r="E325" s="107">
        <v>3</v>
      </c>
    </row>
    <row r="326" spans="1:5" s="103" customFormat="1" ht="27" customHeight="1">
      <c r="A326" s="261" t="s">
        <v>524</v>
      </c>
      <c r="B326" s="262"/>
      <c r="C326" s="263"/>
      <c r="D326" s="145"/>
      <c r="E326" s="107">
        <v>3</v>
      </c>
    </row>
    <row r="327" spans="1:5" s="103" customFormat="1" ht="27" customHeight="1">
      <c r="A327" s="261" t="s">
        <v>525</v>
      </c>
      <c r="B327" s="262"/>
      <c r="C327" s="263"/>
      <c r="D327" s="145"/>
      <c r="E327" s="107">
        <v>3</v>
      </c>
    </row>
    <row r="328" spans="1:5" ht="27" customHeight="1">
      <c r="A328" s="261" t="s">
        <v>526</v>
      </c>
      <c r="B328" s="262"/>
      <c r="C328" s="263"/>
      <c r="D328" s="145"/>
      <c r="E328" s="8">
        <v>3</v>
      </c>
    </row>
    <row r="329" spans="1:5" ht="27" customHeight="1">
      <c r="A329" s="261" t="s">
        <v>527</v>
      </c>
      <c r="B329" s="262"/>
      <c r="C329" s="263"/>
      <c r="D329" s="145"/>
      <c r="E329" s="8">
        <v>3</v>
      </c>
    </row>
    <row r="330" spans="1:5" ht="27" customHeight="1">
      <c r="A330" s="273" t="s">
        <v>150</v>
      </c>
      <c r="B330" s="274"/>
      <c r="C330" s="275"/>
      <c r="D330" s="33" t="s">
        <v>3</v>
      </c>
    </row>
    <row r="331" spans="1:5" ht="27" customHeight="1">
      <c r="A331" s="261" t="s">
        <v>531</v>
      </c>
      <c r="B331" s="262"/>
      <c r="C331" s="263"/>
      <c r="D331" s="2"/>
      <c r="E331" s="8">
        <v>3</v>
      </c>
    </row>
    <row r="332" spans="1:5" ht="27" customHeight="1">
      <c r="A332" s="261" t="s">
        <v>532</v>
      </c>
      <c r="B332" s="262"/>
      <c r="C332" s="263"/>
      <c r="D332" s="104"/>
      <c r="E332" s="8">
        <v>3</v>
      </c>
    </row>
    <row r="333" spans="1:5" ht="27" customHeight="1">
      <c r="A333" s="261" t="s">
        <v>533</v>
      </c>
      <c r="B333" s="262"/>
      <c r="C333" s="263"/>
      <c r="D333" s="104"/>
      <c r="E333" s="8">
        <v>3</v>
      </c>
    </row>
    <row r="334" spans="1:5" s="103" customFormat="1" ht="27" customHeight="1">
      <c r="A334" s="261" t="s">
        <v>534</v>
      </c>
      <c r="B334" s="262"/>
      <c r="C334" s="263"/>
      <c r="D334" s="104"/>
      <c r="E334" s="107">
        <v>3</v>
      </c>
    </row>
    <row r="335" spans="1:5" ht="27" customHeight="1">
      <c r="A335" s="261" t="s">
        <v>535</v>
      </c>
      <c r="B335" s="262"/>
      <c r="C335" s="263"/>
      <c r="D335" s="104"/>
      <c r="E335" s="8">
        <v>3</v>
      </c>
    </row>
    <row r="336" spans="1:5" ht="27" customHeight="1">
      <c r="A336" s="273" t="s">
        <v>383</v>
      </c>
      <c r="B336" s="274"/>
      <c r="C336" s="275"/>
      <c r="D336" s="33" t="s">
        <v>3</v>
      </c>
      <c r="E336" s="8"/>
    </row>
    <row r="337" spans="1:1008" ht="27" customHeight="1">
      <c r="A337" s="364" t="s">
        <v>537</v>
      </c>
      <c r="B337" s="335"/>
      <c r="C337" s="365"/>
      <c r="D337" s="2"/>
      <c r="E337" s="8">
        <v>3</v>
      </c>
    </row>
    <row r="338" spans="1:1008" ht="27" customHeight="1">
      <c r="A338" s="364" t="s">
        <v>538</v>
      </c>
      <c r="B338" s="335"/>
      <c r="C338" s="365"/>
      <c r="D338" s="104"/>
      <c r="E338" s="8">
        <v>3</v>
      </c>
    </row>
    <row r="339" spans="1:1008" ht="27" customHeight="1">
      <c r="A339" s="364" t="s">
        <v>539</v>
      </c>
      <c r="B339" s="335"/>
      <c r="C339" s="365"/>
      <c r="D339" s="104"/>
      <c r="E339" s="8">
        <v>3</v>
      </c>
    </row>
    <row r="340" spans="1:1008" s="103" customFormat="1" ht="27" customHeight="1">
      <c r="A340" s="364" t="s">
        <v>540</v>
      </c>
      <c r="B340" s="335"/>
      <c r="C340" s="365"/>
      <c r="D340" s="104"/>
      <c r="E340" s="107">
        <v>3</v>
      </c>
    </row>
    <row r="341" spans="1:1008" customFormat="1" ht="27" customHeight="1">
      <c r="A341" s="224" t="s">
        <v>191</v>
      </c>
      <c r="B341" s="224"/>
      <c r="C341" s="224"/>
      <c r="D341" s="38">
        <f>SUM(D323:D340)</f>
        <v>0</v>
      </c>
      <c r="E341" s="8">
        <f>SUM(E323:E340)</f>
        <v>48</v>
      </c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  <c r="HP341" s="54"/>
      <c r="HQ341" s="54"/>
      <c r="HR341" s="54"/>
      <c r="HS341" s="54"/>
      <c r="HT341" s="54"/>
      <c r="HU341" s="54"/>
      <c r="HV341" s="54"/>
      <c r="HW341" s="54"/>
      <c r="HX341" s="54"/>
      <c r="HY341" s="54"/>
      <c r="HZ341" s="54"/>
      <c r="IA341" s="54"/>
      <c r="IB341" s="54"/>
      <c r="IC341" s="54"/>
      <c r="ID341" s="54"/>
      <c r="IE341" s="54"/>
      <c r="IF341" s="54"/>
      <c r="IG341" s="54"/>
      <c r="IH341" s="54"/>
      <c r="II341" s="54"/>
      <c r="IJ341" s="54"/>
      <c r="IK341" s="54"/>
      <c r="IL341" s="54"/>
      <c r="IM341" s="54"/>
      <c r="IN341" s="54"/>
      <c r="IO341" s="54"/>
      <c r="IP341" s="54"/>
      <c r="IQ341" s="54"/>
      <c r="IR341" s="54"/>
      <c r="IS341" s="54"/>
      <c r="IT341" s="54"/>
      <c r="IU341" s="54"/>
      <c r="IV341" s="54"/>
      <c r="IW341" s="54"/>
      <c r="IX341" s="54"/>
      <c r="IY341" s="54"/>
      <c r="IZ341" s="54"/>
      <c r="JA341" s="54"/>
      <c r="JB341" s="54"/>
      <c r="JC341" s="54"/>
      <c r="JD341" s="54"/>
      <c r="JE341" s="54"/>
      <c r="JF341" s="54"/>
      <c r="JG341" s="54"/>
      <c r="JH341" s="54"/>
      <c r="JI341" s="54"/>
      <c r="JJ341" s="54"/>
      <c r="JK341" s="54"/>
      <c r="JL341" s="54"/>
      <c r="JM341" s="54"/>
      <c r="JN341" s="54"/>
      <c r="JO341" s="54"/>
      <c r="JP341" s="54"/>
      <c r="JQ341" s="54"/>
      <c r="JR341" s="54"/>
      <c r="JS341" s="54"/>
      <c r="JT341" s="54"/>
      <c r="JU341" s="54"/>
      <c r="JV341" s="54"/>
      <c r="JW341" s="54"/>
      <c r="JX341" s="54"/>
      <c r="JY341" s="54"/>
      <c r="JZ341" s="54"/>
      <c r="KA341" s="54"/>
      <c r="KB341" s="54"/>
      <c r="KC341" s="54"/>
      <c r="KD341" s="54"/>
      <c r="KE341" s="54"/>
      <c r="KF341" s="54"/>
      <c r="KG341" s="54"/>
      <c r="KH341" s="54"/>
      <c r="KI341" s="54"/>
      <c r="KJ341" s="54"/>
      <c r="KK341" s="54"/>
      <c r="KL341" s="54"/>
      <c r="KM341" s="54"/>
      <c r="KN341" s="54"/>
      <c r="KO341" s="54"/>
      <c r="KP341" s="54"/>
      <c r="KQ341" s="54"/>
      <c r="KR341" s="54"/>
      <c r="KS341" s="54"/>
      <c r="KT341" s="54"/>
      <c r="KU341" s="54"/>
      <c r="KV341" s="54"/>
      <c r="KW341" s="54"/>
      <c r="KX341" s="54"/>
      <c r="KY341" s="54"/>
      <c r="KZ341" s="54"/>
      <c r="LA341" s="54"/>
      <c r="LB341" s="54"/>
      <c r="LC341" s="54"/>
      <c r="LD341" s="54"/>
      <c r="LE341" s="54"/>
      <c r="LF341" s="54"/>
      <c r="LG341" s="54"/>
      <c r="LH341" s="54"/>
      <c r="LI341" s="54"/>
      <c r="LJ341" s="54"/>
      <c r="LK341" s="54"/>
      <c r="LL341" s="54"/>
      <c r="LM341" s="54"/>
      <c r="LN341" s="54"/>
      <c r="LO341" s="54"/>
      <c r="LP341" s="54"/>
      <c r="LQ341" s="54"/>
      <c r="LR341" s="54"/>
      <c r="LS341" s="54"/>
      <c r="LT341" s="54"/>
      <c r="LU341" s="54"/>
      <c r="LV341" s="54"/>
      <c r="LW341" s="54"/>
      <c r="LX341" s="54"/>
      <c r="LY341" s="54"/>
      <c r="LZ341" s="54"/>
      <c r="MA341" s="54"/>
      <c r="MB341" s="54"/>
      <c r="MC341" s="54"/>
      <c r="MD341" s="54"/>
      <c r="ME341" s="54"/>
      <c r="MF341" s="54"/>
      <c r="MG341" s="54"/>
      <c r="MH341" s="54"/>
      <c r="MI341" s="54"/>
      <c r="MJ341" s="54"/>
      <c r="MK341" s="54"/>
      <c r="ML341" s="54"/>
      <c r="MM341" s="54"/>
      <c r="MN341" s="54"/>
      <c r="MO341" s="54"/>
      <c r="MP341" s="54"/>
      <c r="MQ341" s="54"/>
      <c r="MR341" s="54"/>
      <c r="MS341" s="54"/>
      <c r="MT341" s="54"/>
      <c r="MU341" s="54"/>
      <c r="MV341" s="54"/>
      <c r="MW341" s="54"/>
      <c r="MX341" s="54"/>
      <c r="MY341" s="54"/>
      <c r="MZ341" s="54"/>
      <c r="NA341" s="54"/>
      <c r="NB341" s="54"/>
      <c r="NC341" s="54"/>
      <c r="ND341" s="54"/>
      <c r="NE341" s="54"/>
      <c r="NF341" s="54"/>
      <c r="NG341" s="54"/>
      <c r="NH341" s="54"/>
      <c r="NI341" s="54"/>
      <c r="NJ341" s="54"/>
      <c r="NK341" s="54"/>
      <c r="NL341" s="54"/>
      <c r="NM341" s="54"/>
      <c r="NN341" s="54"/>
      <c r="NO341" s="54"/>
      <c r="NP341" s="54"/>
      <c r="NQ341" s="54"/>
      <c r="NR341" s="54"/>
      <c r="NS341" s="54"/>
      <c r="NT341" s="54"/>
      <c r="NU341" s="54"/>
      <c r="NV341" s="54"/>
      <c r="NW341" s="54"/>
      <c r="NX341" s="54"/>
      <c r="NY341" s="54"/>
      <c r="NZ341" s="54"/>
      <c r="OA341" s="54"/>
      <c r="OB341" s="54"/>
      <c r="OC341" s="54"/>
      <c r="OD341" s="54"/>
      <c r="OE341" s="54"/>
      <c r="OF341" s="54"/>
      <c r="OG341" s="54"/>
      <c r="OH341" s="54"/>
      <c r="OI341" s="54"/>
      <c r="OJ341" s="54"/>
      <c r="OK341" s="54"/>
      <c r="OL341" s="54"/>
      <c r="OM341" s="54"/>
      <c r="ON341" s="54"/>
      <c r="OO341" s="54"/>
      <c r="OP341" s="54"/>
      <c r="OQ341" s="54"/>
      <c r="OR341" s="54"/>
      <c r="OS341" s="54"/>
      <c r="OT341" s="54"/>
      <c r="OU341" s="54"/>
      <c r="OV341" s="54"/>
      <c r="OW341" s="54"/>
      <c r="OX341" s="54"/>
      <c r="OY341" s="54"/>
      <c r="OZ341" s="54"/>
      <c r="PA341" s="54"/>
      <c r="PB341" s="54"/>
      <c r="PC341" s="54"/>
      <c r="PD341" s="54"/>
      <c r="PE341" s="54"/>
      <c r="PF341" s="54"/>
      <c r="PG341" s="54"/>
      <c r="PH341" s="54"/>
      <c r="PI341" s="54"/>
      <c r="PJ341" s="54"/>
      <c r="PK341" s="54"/>
      <c r="PL341" s="54"/>
      <c r="PM341" s="54"/>
      <c r="PN341" s="54"/>
      <c r="PO341" s="54"/>
      <c r="PP341" s="54"/>
      <c r="PQ341" s="54"/>
      <c r="PR341" s="54"/>
      <c r="PS341" s="54"/>
      <c r="PT341" s="54"/>
      <c r="PU341" s="54"/>
      <c r="PV341" s="54"/>
      <c r="PW341" s="54"/>
      <c r="PX341" s="54"/>
      <c r="PY341" s="54"/>
      <c r="PZ341" s="54"/>
      <c r="QA341" s="54"/>
      <c r="QB341" s="54"/>
      <c r="QC341" s="54"/>
      <c r="QD341" s="54"/>
      <c r="QE341" s="54"/>
      <c r="QF341" s="54"/>
      <c r="QG341" s="54"/>
      <c r="QH341" s="54"/>
      <c r="QI341" s="54"/>
      <c r="QJ341" s="54"/>
      <c r="QK341" s="54"/>
      <c r="QL341" s="54"/>
      <c r="QM341" s="54"/>
      <c r="QN341" s="54"/>
      <c r="QO341" s="54"/>
      <c r="QP341" s="54"/>
      <c r="QQ341" s="54"/>
      <c r="QR341" s="54"/>
      <c r="QS341" s="54"/>
      <c r="QT341" s="54"/>
      <c r="QU341" s="54"/>
      <c r="QV341" s="54"/>
      <c r="QW341" s="54"/>
      <c r="QX341" s="54"/>
      <c r="QY341" s="54"/>
      <c r="QZ341" s="54"/>
      <c r="RA341" s="54"/>
      <c r="RB341" s="54"/>
      <c r="RC341" s="54"/>
      <c r="RD341" s="54"/>
      <c r="RE341" s="54"/>
      <c r="RF341" s="54"/>
      <c r="RG341" s="54"/>
      <c r="RH341" s="54"/>
      <c r="RI341" s="54"/>
      <c r="RJ341" s="54"/>
      <c r="RK341" s="54"/>
      <c r="RL341" s="54"/>
      <c r="RM341" s="54"/>
      <c r="RN341" s="54"/>
      <c r="RO341" s="54"/>
      <c r="RP341" s="54"/>
      <c r="RQ341" s="54"/>
      <c r="RR341" s="54"/>
      <c r="RS341" s="54"/>
      <c r="RT341" s="54"/>
      <c r="RU341" s="54"/>
      <c r="RV341" s="54"/>
      <c r="RW341" s="54"/>
      <c r="RX341" s="54"/>
      <c r="RY341" s="54"/>
      <c r="RZ341" s="54"/>
      <c r="SA341" s="54"/>
      <c r="SB341" s="54"/>
      <c r="SC341" s="54"/>
      <c r="SD341" s="54"/>
      <c r="SE341" s="54"/>
      <c r="SF341" s="54"/>
      <c r="SG341" s="54"/>
      <c r="SH341" s="54"/>
      <c r="SI341" s="54"/>
      <c r="SJ341" s="54"/>
      <c r="SK341" s="54"/>
      <c r="SL341" s="54"/>
      <c r="SM341" s="54"/>
      <c r="SN341" s="54"/>
      <c r="SO341" s="54"/>
      <c r="SP341" s="54"/>
      <c r="SQ341" s="54"/>
      <c r="SR341" s="54"/>
      <c r="SS341" s="54"/>
      <c r="ST341" s="54"/>
      <c r="SU341" s="54"/>
      <c r="SV341" s="54"/>
      <c r="SW341" s="54"/>
      <c r="SX341" s="54"/>
      <c r="SY341" s="54"/>
      <c r="SZ341" s="54"/>
      <c r="TA341" s="54"/>
      <c r="TB341" s="54"/>
      <c r="TC341" s="54"/>
      <c r="TD341" s="54"/>
      <c r="TE341" s="54"/>
      <c r="TF341" s="54"/>
      <c r="TG341" s="54"/>
      <c r="TH341" s="54"/>
      <c r="TI341" s="54"/>
      <c r="TJ341" s="54"/>
      <c r="TK341" s="54"/>
      <c r="TL341" s="54"/>
      <c r="TM341" s="54"/>
      <c r="TN341" s="54"/>
      <c r="TO341" s="54"/>
      <c r="TP341" s="54"/>
      <c r="TQ341" s="54"/>
      <c r="TR341" s="54"/>
      <c r="TS341" s="54"/>
      <c r="TT341" s="54"/>
      <c r="TU341" s="54"/>
      <c r="TV341" s="54"/>
      <c r="TW341" s="54"/>
      <c r="TX341" s="54"/>
      <c r="TY341" s="54"/>
      <c r="TZ341" s="54"/>
      <c r="UA341" s="54"/>
      <c r="UB341" s="54"/>
      <c r="UC341" s="54"/>
      <c r="UD341" s="54"/>
      <c r="UE341" s="54"/>
      <c r="UF341" s="54"/>
      <c r="UG341" s="54"/>
      <c r="UH341" s="54"/>
      <c r="UI341" s="54"/>
      <c r="UJ341" s="54"/>
      <c r="UK341" s="54"/>
      <c r="UL341" s="54"/>
      <c r="UM341" s="54"/>
      <c r="UN341" s="54"/>
      <c r="UO341" s="54"/>
      <c r="UP341" s="54"/>
      <c r="UQ341" s="54"/>
      <c r="UR341" s="54"/>
      <c r="US341" s="54"/>
      <c r="UT341" s="54"/>
      <c r="UU341" s="54"/>
      <c r="UV341" s="54"/>
      <c r="UW341" s="54"/>
      <c r="UX341" s="54"/>
      <c r="UY341" s="54"/>
      <c r="UZ341" s="54"/>
      <c r="VA341" s="54"/>
      <c r="VB341" s="54"/>
      <c r="VC341" s="54"/>
      <c r="VD341" s="54"/>
      <c r="VE341" s="54"/>
      <c r="VF341" s="54"/>
      <c r="VG341" s="54"/>
      <c r="VH341" s="54"/>
      <c r="VI341" s="54"/>
      <c r="VJ341" s="54"/>
      <c r="VK341" s="54"/>
      <c r="VL341" s="54"/>
      <c r="VM341" s="54"/>
      <c r="VN341" s="54"/>
      <c r="VO341" s="54"/>
      <c r="VP341" s="54"/>
      <c r="VQ341" s="54"/>
      <c r="VR341" s="54"/>
      <c r="VS341" s="54"/>
      <c r="VT341" s="54"/>
      <c r="VU341" s="54"/>
      <c r="VV341" s="54"/>
      <c r="VW341" s="54"/>
      <c r="VX341" s="54"/>
      <c r="VY341" s="54"/>
      <c r="VZ341" s="54"/>
      <c r="WA341" s="54"/>
      <c r="WB341" s="54"/>
      <c r="WC341" s="54"/>
      <c r="WD341" s="54"/>
      <c r="WE341" s="54"/>
      <c r="WF341" s="54"/>
      <c r="WG341" s="54"/>
      <c r="WH341" s="54"/>
      <c r="WI341" s="54"/>
      <c r="WJ341" s="54"/>
      <c r="WK341" s="54"/>
      <c r="WL341" s="54"/>
      <c r="WM341" s="54"/>
      <c r="WN341" s="54"/>
      <c r="WO341" s="54"/>
      <c r="WP341" s="54"/>
      <c r="WQ341" s="54"/>
      <c r="WR341" s="54"/>
      <c r="WS341" s="54"/>
      <c r="WT341" s="54"/>
      <c r="WU341" s="54"/>
      <c r="WV341" s="54"/>
      <c r="WW341" s="54"/>
      <c r="WX341" s="54"/>
      <c r="WY341" s="54"/>
      <c r="WZ341" s="54"/>
      <c r="XA341" s="54"/>
      <c r="XB341" s="54"/>
      <c r="XC341" s="54"/>
      <c r="XD341" s="54"/>
      <c r="XE341" s="54"/>
      <c r="XF341" s="54"/>
      <c r="XG341" s="54"/>
      <c r="XH341" s="54"/>
      <c r="XI341" s="54"/>
      <c r="XJ341" s="54"/>
      <c r="XK341" s="54"/>
      <c r="XL341" s="54"/>
      <c r="XM341" s="54"/>
      <c r="XN341" s="54"/>
      <c r="XO341" s="54"/>
      <c r="XP341" s="54"/>
      <c r="XQ341" s="54"/>
      <c r="XR341" s="54"/>
      <c r="XS341" s="54"/>
      <c r="XT341" s="54"/>
      <c r="XU341" s="54"/>
      <c r="XV341" s="54"/>
      <c r="XW341" s="54"/>
      <c r="XX341" s="54"/>
      <c r="XY341" s="54"/>
      <c r="XZ341" s="54"/>
      <c r="YA341" s="54"/>
      <c r="YB341" s="54"/>
      <c r="YC341" s="54"/>
      <c r="YD341" s="54"/>
      <c r="YE341" s="54"/>
      <c r="YF341" s="54"/>
      <c r="YG341" s="54"/>
      <c r="YH341" s="54"/>
      <c r="YI341" s="54"/>
      <c r="YJ341" s="54"/>
      <c r="YK341" s="54"/>
      <c r="YL341" s="54"/>
      <c r="YM341" s="54"/>
      <c r="YN341" s="54"/>
      <c r="YO341" s="54"/>
      <c r="YP341" s="54"/>
      <c r="YQ341" s="54"/>
      <c r="YR341" s="54"/>
      <c r="YS341" s="54"/>
      <c r="YT341" s="54"/>
      <c r="YU341" s="54"/>
      <c r="YV341" s="54"/>
      <c r="YW341" s="54"/>
      <c r="YX341" s="54"/>
      <c r="YY341" s="54"/>
      <c r="YZ341" s="54"/>
      <c r="ZA341" s="54"/>
      <c r="ZB341" s="54"/>
      <c r="ZC341" s="54"/>
      <c r="ZD341" s="54"/>
      <c r="ZE341" s="54"/>
      <c r="ZF341" s="54"/>
      <c r="ZG341" s="54"/>
      <c r="ZH341" s="54"/>
      <c r="ZI341" s="54"/>
      <c r="ZJ341" s="54"/>
      <c r="ZK341" s="54"/>
      <c r="ZL341" s="54"/>
      <c r="ZM341" s="54"/>
      <c r="ZN341" s="54"/>
      <c r="ZO341" s="54"/>
      <c r="ZP341" s="54"/>
      <c r="ZQ341" s="54"/>
      <c r="ZR341" s="54"/>
      <c r="ZS341" s="54"/>
      <c r="ZT341" s="54"/>
      <c r="ZU341" s="54"/>
      <c r="ZV341" s="54"/>
      <c r="ZW341" s="54"/>
      <c r="ZX341" s="54"/>
      <c r="ZY341" s="54"/>
      <c r="ZZ341" s="54"/>
      <c r="AAA341" s="54"/>
      <c r="AAB341" s="54"/>
      <c r="AAC341" s="54"/>
      <c r="AAD341" s="54"/>
      <c r="AAE341" s="54"/>
      <c r="AAF341" s="54"/>
      <c r="AAG341" s="54"/>
      <c r="AAH341" s="54"/>
      <c r="AAI341" s="54"/>
      <c r="AAJ341" s="54"/>
      <c r="AAK341" s="54"/>
      <c r="AAL341" s="54"/>
      <c r="AAM341" s="54"/>
      <c r="AAN341" s="54"/>
      <c r="AAO341" s="54"/>
      <c r="AAP341" s="54"/>
      <c r="AAQ341" s="54"/>
      <c r="AAR341" s="54"/>
      <c r="AAS341" s="54"/>
      <c r="AAT341" s="54"/>
      <c r="AAU341" s="54"/>
      <c r="AAV341" s="54"/>
      <c r="AAW341" s="54"/>
      <c r="AAX341" s="54"/>
      <c r="AAY341" s="54"/>
      <c r="AAZ341" s="54"/>
      <c r="ABA341" s="54"/>
      <c r="ABB341" s="54"/>
      <c r="ABC341" s="54"/>
      <c r="ABD341" s="54"/>
      <c r="ABE341" s="54"/>
      <c r="ABF341" s="54"/>
      <c r="ABG341" s="54"/>
      <c r="ABH341" s="54"/>
      <c r="ABI341" s="54"/>
      <c r="ABJ341" s="54"/>
      <c r="ABK341" s="54"/>
      <c r="ABL341" s="54"/>
      <c r="ABM341" s="54"/>
      <c r="ABN341" s="54"/>
      <c r="ABO341" s="54"/>
      <c r="ABP341" s="54"/>
      <c r="ABQ341" s="54"/>
      <c r="ABR341" s="54"/>
      <c r="ABS341" s="54"/>
      <c r="ABT341" s="54"/>
      <c r="ABU341" s="54"/>
      <c r="ABV341" s="54"/>
      <c r="ABW341" s="54"/>
      <c r="ABX341" s="54"/>
      <c r="ABY341" s="54"/>
      <c r="ABZ341" s="54"/>
      <c r="ACA341" s="54"/>
      <c r="ACB341" s="54"/>
      <c r="ACC341" s="54"/>
      <c r="ACD341" s="54"/>
      <c r="ACE341" s="54"/>
      <c r="ACF341" s="54"/>
      <c r="ACG341" s="54"/>
      <c r="ACH341" s="54"/>
      <c r="ACI341" s="54"/>
      <c r="ACJ341" s="54"/>
      <c r="ACK341" s="54"/>
      <c r="ACL341" s="54"/>
      <c r="ACM341" s="54"/>
      <c r="ACN341" s="54"/>
      <c r="ACO341" s="54"/>
      <c r="ACP341" s="54"/>
      <c r="ACQ341" s="54"/>
      <c r="ACR341" s="54"/>
      <c r="ACS341" s="54"/>
      <c r="ACT341" s="54"/>
      <c r="ACU341" s="54"/>
      <c r="ACV341" s="54"/>
      <c r="ACW341" s="54"/>
      <c r="ACX341" s="54"/>
      <c r="ACY341" s="54"/>
      <c r="ACZ341" s="54"/>
      <c r="ADA341" s="54"/>
      <c r="ADB341" s="54"/>
      <c r="ADC341" s="54"/>
      <c r="ADD341" s="54"/>
      <c r="ADE341" s="54"/>
      <c r="ADF341" s="54"/>
      <c r="ADG341" s="54"/>
      <c r="ADH341" s="54"/>
      <c r="ADI341" s="54"/>
      <c r="ADJ341" s="54"/>
      <c r="ADK341" s="54"/>
      <c r="ADL341" s="54"/>
      <c r="ADM341" s="54"/>
      <c r="ADN341" s="54"/>
      <c r="ADO341" s="54"/>
      <c r="ADP341" s="54"/>
      <c r="ADQ341" s="54"/>
      <c r="ADR341" s="54"/>
      <c r="ADS341" s="54"/>
      <c r="ADT341" s="54"/>
      <c r="ADU341" s="54"/>
      <c r="ADV341" s="54"/>
      <c r="ADW341" s="54"/>
      <c r="ADX341" s="54"/>
      <c r="ADY341" s="54"/>
      <c r="ADZ341" s="54"/>
      <c r="AEA341" s="54"/>
      <c r="AEB341" s="54"/>
      <c r="AEC341" s="54"/>
      <c r="AED341" s="54"/>
      <c r="AEE341" s="54"/>
      <c r="AEF341" s="54"/>
      <c r="AEG341" s="54"/>
      <c r="AEH341" s="54"/>
      <c r="AEI341" s="54"/>
      <c r="AEJ341" s="54"/>
      <c r="AEK341" s="54"/>
      <c r="AEL341" s="54"/>
      <c r="AEM341" s="54"/>
      <c r="AEN341" s="54"/>
      <c r="AEO341" s="54"/>
      <c r="AEP341" s="54"/>
      <c r="AEQ341" s="54"/>
      <c r="AER341" s="54"/>
      <c r="AES341" s="54"/>
      <c r="AET341" s="54"/>
      <c r="AEU341" s="54"/>
      <c r="AEV341" s="54"/>
      <c r="AEW341" s="54"/>
      <c r="AEX341" s="54"/>
      <c r="AEY341" s="54"/>
      <c r="AEZ341" s="54"/>
      <c r="AFA341" s="54"/>
      <c r="AFB341" s="54"/>
      <c r="AFC341" s="54"/>
      <c r="AFD341" s="54"/>
      <c r="AFE341" s="54"/>
      <c r="AFF341" s="54"/>
      <c r="AFG341" s="54"/>
      <c r="AFH341" s="54"/>
      <c r="AFI341" s="54"/>
      <c r="AFJ341" s="54"/>
      <c r="AFK341" s="54"/>
      <c r="AFL341" s="54"/>
      <c r="AFM341" s="54"/>
      <c r="AFN341" s="54"/>
      <c r="AFO341" s="54"/>
      <c r="AFP341" s="54"/>
      <c r="AFQ341" s="54"/>
      <c r="AFR341" s="54"/>
      <c r="AFS341" s="54"/>
      <c r="AFT341" s="54"/>
      <c r="AFU341" s="54"/>
      <c r="AFV341" s="54"/>
      <c r="AFW341" s="54"/>
      <c r="AFX341" s="54"/>
      <c r="AFY341" s="54"/>
      <c r="AFZ341" s="54"/>
      <c r="AGA341" s="54"/>
      <c r="AGB341" s="54"/>
      <c r="AGC341" s="54"/>
      <c r="AGD341" s="54"/>
      <c r="AGE341" s="54"/>
      <c r="AGF341" s="54"/>
      <c r="AGG341" s="54"/>
      <c r="AGH341" s="54"/>
      <c r="AGI341" s="54"/>
      <c r="AGJ341" s="54"/>
      <c r="AGK341" s="54"/>
      <c r="AGL341" s="54"/>
      <c r="AGM341" s="54"/>
      <c r="AGN341" s="54"/>
      <c r="AGO341" s="54"/>
      <c r="AGP341" s="54"/>
      <c r="AGQ341" s="54"/>
      <c r="AGR341" s="54"/>
      <c r="AGS341" s="54"/>
      <c r="AGT341" s="54"/>
      <c r="AGU341" s="54"/>
      <c r="AGV341" s="54"/>
      <c r="AGW341" s="54"/>
      <c r="AGX341" s="54"/>
      <c r="AGY341" s="54"/>
      <c r="AGZ341" s="54"/>
      <c r="AHA341" s="54"/>
      <c r="AHB341" s="54"/>
      <c r="AHC341" s="54"/>
      <c r="AHD341" s="54"/>
      <c r="AHE341" s="54"/>
      <c r="AHF341" s="54"/>
      <c r="AHG341" s="54"/>
      <c r="AHH341" s="54"/>
      <c r="AHI341" s="54"/>
      <c r="AHJ341" s="54"/>
      <c r="AHK341" s="54"/>
      <c r="AHL341" s="54"/>
      <c r="AHM341" s="54"/>
      <c r="AHN341" s="54"/>
      <c r="AHO341" s="54"/>
      <c r="AHP341" s="54"/>
      <c r="AHQ341" s="54"/>
      <c r="AHR341" s="54"/>
      <c r="AHS341" s="54"/>
      <c r="AHT341" s="54"/>
      <c r="AHU341" s="54"/>
      <c r="AHV341" s="54"/>
      <c r="AHW341" s="54"/>
      <c r="AHX341" s="54"/>
      <c r="AHY341" s="54"/>
      <c r="AHZ341" s="54"/>
      <c r="AIA341" s="54"/>
      <c r="AIB341" s="54"/>
      <c r="AIC341" s="54"/>
      <c r="AID341" s="54"/>
      <c r="AIE341" s="54"/>
      <c r="AIF341" s="54"/>
      <c r="AIG341" s="54"/>
      <c r="AIH341" s="54"/>
      <c r="AII341" s="54"/>
      <c r="AIJ341" s="54"/>
      <c r="AIK341" s="54"/>
      <c r="AIL341" s="54"/>
      <c r="AIM341" s="54"/>
      <c r="AIN341" s="54"/>
      <c r="AIO341" s="54"/>
      <c r="AIP341" s="54"/>
      <c r="AIQ341" s="54"/>
      <c r="AIR341" s="54"/>
      <c r="AIS341" s="54"/>
      <c r="AIT341" s="54"/>
      <c r="AIU341" s="54"/>
      <c r="AIV341" s="54"/>
      <c r="AIW341" s="54"/>
      <c r="AIX341" s="54"/>
      <c r="AIY341" s="54"/>
      <c r="AIZ341" s="54"/>
      <c r="AJA341" s="54"/>
      <c r="AJB341" s="54"/>
      <c r="AJC341" s="54"/>
      <c r="AJD341" s="54"/>
      <c r="AJE341" s="54"/>
      <c r="AJF341" s="54"/>
      <c r="AJG341" s="54"/>
      <c r="AJH341" s="54"/>
      <c r="AJI341" s="54"/>
      <c r="AJJ341" s="54"/>
      <c r="AJK341" s="54"/>
      <c r="AJL341" s="54"/>
      <c r="AJM341" s="54"/>
      <c r="AJN341" s="54"/>
      <c r="AJO341" s="54"/>
      <c r="AJP341" s="54"/>
      <c r="AJQ341" s="54"/>
      <c r="AJR341" s="54"/>
      <c r="AJS341" s="54"/>
      <c r="AJT341" s="54"/>
      <c r="AJU341" s="54"/>
      <c r="AJV341" s="54"/>
      <c r="AJW341" s="54"/>
      <c r="AJX341" s="54"/>
      <c r="AJY341" s="54"/>
      <c r="AJZ341" s="54"/>
      <c r="AKA341" s="54"/>
      <c r="AKB341" s="54"/>
      <c r="AKC341" s="54"/>
      <c r="AKD341" s="54"/>
      <c r="AKE341" s="54"/>
      <c r="AKF341" s="54"/>
      <c r="AKG341" s="54"/>
      <c r="AKH341" s="54"/>
      <c r="AKI341" s="54"/>
      <c r="AKJ341" s="54"/>
      <c r="AKK341" s="54"/>
      <c r="AKL341" s="54"/>
      <c r="AKM341" s="54"/>
      <c r="AKN341" s="54"/>
      <c r="AKO341" s="54"/>
      <c r="AKP341" s="54"/>
      <c r="AKQ341" s="54"/>
      <c r="AKR341" s="54"/>
      <c r="AKS341" s="54"/>
      <c r="AKT341" s="54"/>
      <c r="AKU341" s="54"/>
      <c r="AKV341" s="54"/>
      <c r="AKW341" s="54"/>
      <c r="AKX341" s="54"/>
      <c r="AKY341" s="54"/>
      <c r="AKZ341" s="54"/>
      <c r="ALA341" s="54"/>
      <c r="ALB341" s="54"/>
      <c r="ALC341" s="54"/>
      <c r="ALD341" s="54"/>
      <c r="ALE341" s="54"/>
      <c r="ALF341" s="54"/>
      <c r="ALG341" s="54"/>
      <c r="ALH341" s="54"/>
      <c r="ALI341" s="54"/>
      <c r="ALJ341" s="54"/>
      <c r="ALK341" s="54"/>
      <c r="ALL341" s="54"/>
      <c r="ALM341" s="54"/>
      <c r="ALN341" s="54"/>
      <c r="ALO341" s="54"/>
      <c r="ALP341" s="54"/>
      <c r="ALQ341" s="54"/>
      <c r="ALR341" s="54"/>
      <c r="ALS341" s="54"/>
      <c r="ALT341" s="54"/>
    </row>
    <row r="342" spans="1:1008" customFormat="1" ht="80.099999999999994" customHeight="1" thickBot="1">
      <c r="A342" s="55" t="s">
        <v>106</v>
      </c>
      <c r="B342" s="225" t="s">
        <v>131</v>
      </c>
      <c r="C342" s="225"/>
      <c r="D342" s="225"/>
      <c r="E342" s="8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  <c r="HP342" s="54"/>
      <c r="HQ342" s="54"/>
      <c r="HR342" s="54"/>
      <c r="HS342" s="54"/>
      <c r="HT342" s="54"/>
      <c r="HU342" s="54"/>
      <c r="HV342" s="54"/>
      <c r="HW342" s="54"/>
      <c r="HX342" s="54"/>
      <c r="HY342" s="54"/>
      <c r="HZ342" s="54"/>
      <c r="IA342" s="54"/>
      <c r="IB342" s="54"/>
      <c r="IC342" s="54"/>
      <c r="ID342" s="54"/>
      <c r="IE342" s="54"/>
      <c r="IF342" s="54"/>
      <c r="IG342" s="54"/>
      <c r="IH342" s="54"/>
      <c r="II342" s="54"/>
      <c r="IJ342" s="54"/>
      <c r="IK342" s="54"/>
      <c r="IL342" s="54"/>
      <c r="IM342" s="54"/>
      <c r="IN342" s="54"/>
      <c r="IO342" s="54"/>
      <c r="IP342" s="54"/>
      <c r="IQ342" s="54"/>
      <c r="IR342" s="54"/>
      <c r="IS342" s="54"/>
      <c r="IT342" s="54"/>
      <c r="IU342" s="54"/>
      <c r="IV342" s="54"/>
      <c r="IW342" s="54"/>
      <c r="IX342" s="54"/>
      <c r="IY342" s="54"/>
      <c r="IZ342" s="54"/>
      <c r="JA342" s="54"/>
      <c r="JB342" s="54"/>
      <c r="JC342" s="54"/>
      <c r="JD342" s="54"/>
      <c r="JE342" s="54"/>
      <c r="JF342" s="54"/>
      <c r="JG342" s="54"/>
      <c r="JH342" s="54"/>
      <c r="JI342" s="54"/>
      <c r="JJ342" s="54"/>
      <c r="JK342" s="54"/>
      <c r="JL342" s="54"/>
      <c r="JM342" s="54"/>
      <c r="JN342" s="54"/>
      <c r="JO342" s="54"/>
      <c r="JP342" s="54"/>
      <c r="JQ342" s="54"/>
      <c r="JR342" s="54"/>
      <c r="JS342" s="54"/>
      <c r="JT342" s="54"/>
      <c r="JU342" s="54"/>
      <c r="JV342" s="54"/>
      <c r="JW342" s="54"/>
      <c r="JX342" s="54"/>
      <c r="JY342" s="54"/>
      <c r="JZ342" s="54"/>
      <c r="KA342" s="54"/>
      <c r="KB342" s="54"/>
      <c r="KC342" s="54"/>
      <c r="KD342" s="54"/>
      <c r="KE342" s="54"/>
      <c r="KF342" s="54"/>
      <c r="KG342" s="54"/>
      <c r="KH342" s="54"/>
      <c r="KI342" s="54"/>
      <c r="KJ342" s="54"/>
      <c r="KK342" s="54"/>
      <c r="KL342" s="54"/>
      <c r="KM342" s="54"/>
      <c r="KN342" s="54"/>
      <c r="KO342" s="54"/>
      <c r="KP342" s="54"/>
      <c r="KQ342" s="54"/>
      <c r="KR342" s="54"/>
      <c r="KS342" s="54"/>
      <c r="KT342" s="54"/>
      <c r="KU342" s="54"/>
      <c r="KV342" s="54"/>
      <c r="KW342" s="54"/>
      <c r="KX342" s="54"/>
      <c r="KY342" s="54"/>
      <c r="KZ342" s="54"/>
      <c r="LA342" s="54"/>
      <c r="LB342" s="54"/>
      <c r="LC342" s="54"/>
      <c r="LD342" s="54"/>
      <c r="LE342" s="54"/>
      <c r="LF342" s="54"/>
      <c r="LG342" s="54"/>
      <c r="LH342" s="54"/>
      <c r="LI342" s="54"/>
      <c r="LJ342" s="54"/>
      <c r="LK342" s="54"/>
      <c r="LL342" s="54"/>
      <c r="LM342" s="54"/>
      <c r="LN342" s="54"/>
      <c r="LO342" s="54"/>
      <c r="LP342" s="54"/>
      <c r="LQ342" s="54"/>
      <c r="LR342" s="54"/>
      <c r="LS342" s="54"/>
      <c r="LT342" s="54"/>
      <c r="LU342" s="54"/>
      <c r="LV342" s="54"/>
      <c r="LW342" s="54"/>
      <c r="LX342" s="54"/>
      <c r="LY342" s="54"/>
      <c r="LZ342" s="54"/>
      <c r="MA342" s="54"/>
      <c r="MB342" s="54"/>
      <c r="MC342" s="54"/>
      <c r="MD342" s="54"/>
      <c r="ME342" s="54"/>
      <c r="MF342" s="54"/>
      <c r="MG342" s="54"/>
      <c r="MH342" s="54"/>
      <c r="MI342" s="54"/>
      <c r="MJ342" s="54"/>
      <c r="MK342" s="54"/>
      <c r="ML342" s="54"/>
      <c r="MM342" s="54"/>
      <c r="MN342" s="54"/>
      <c r="MO342" s="54"/>
      <c r="MP342" s="54"/>
      <c r="MQ342" s="54"/>
      <c r="MR342" s="54"/>
      <c r="MS342" s="54"/>
      <c r="MT342" s="54"/>
      <c r="MU342" s="54"/>
      <c r="MV342" s="54"/>
      <c r="MW342" s="54"/>
      <c r="MX342" s="54"/>
      <c r="MY342" s="54"/>
      <c r="MZ342" s="54"/>
      <c r="NA342" s="54"/>
      <c r="NB342" s="54"/>
      <c r="NC342" s="54"/>
      <c r="ND342" s="54"/>
      <c r="NE342" s="54"/>
      <c r="NF342" s="54"/>
      <c r="NG342" s="54"/>
      <c r="NH342" s="54"/>
      <c r="NI342" s="54"/>
      <c r="NJ342" s="54"/>
      <c r="NK342" s="54"/>
      <c r="NL342" s="54"/>
      <c r="NM342" s="54"/>
      <c r="NN342" s="54"/>
      <c r="NO342" s="54"/>
      <c r="NP342" s="54"/>
      <c r="NQ342" s="54"/>
      <c r="NR342" s="54"/>
      <c r="NS342" s="54"/>
      <c r="NT342" s="54"/>
      <c r="NU342" s="54"/>
      <c r="NV342" s="54"/>
      <c r="NW342" s="54"/>
      <c r="NX342" s="54"/>
      <c r="NY342" s="54"/>
      <c r="NZ342" s="54"/>
      <c r="OA342" s="54"/>
      <c r="OB342" s="54"/>
      <c r="OC342" s="54"/>
      <c r="OD342" s="54"/>
      <c r="OE342" s="54"/>
      <c r="OF342" s="54"/>
      <c r="OG342" s="54"/>
      <c r="OH342" s="54"/>
      <c r="OI342" s="54"/>
      <c r="OJ342" s="54"/>
      <c r="OK342" s="54"/>
      <c r="OL342" s="54"/>
      <c r="OM342" s="54"/>
      <c r="ON342" s="54"/>
      <c r="OO342" s="54"/>
      <c r="OP342" s="54"/>
      <c r="OQ342" s="54"/>
      <c r="OR342" s="54"/>
      <c r="OS342" s="54"/>
      <c r="OT342" s="54"/>
      <c r="OU342" s="54"/>
      <c r="OV342" s="54"/>
      <c r="OW342" s="54"/>
      <c r="OX342" s="54"/>
      <c r="OY342" s="54"/>
      <c r="OZ342" s="54"/>
      <c r="PA342" s="54"/>
      <c r="PB342" s="54"/>
      <c r="PC342" s="54"/>
      <c r="PD342" s="54"/>
      <c r="PE342" s="54"/>
      <c r="PF342" s="54"/>
      <c r="PG342" s="54"/>
      <c r="PH342" s="54"/>
      <c r="PI342" s="54"/>
      <c r="PJ342" s="54"/>
      <c r="PK342" s="54"/>
      <c r="PL342" s="54"/>
      <c r="PM342" s="54"/>
      <c r="PN342" s="54"/>
      <c r="PO342" s="54"/>
      <c r="PP342" s="54"/>
      <c r="PQ342" s="54"/>
      <c r="PR342" s="54"/>
      <c r="PS342" s="54"/>
      <c r="PT342" s="54"/>
      <c r="PU342" s="54"/>
      <c r="PV342" s="54"/>
      <c r="PW342" s="54"/>
      <c r="PX342" s="54"/>
      <c r="PY342" s="54"/>
      <c r="PZ342" s="54"/>
      <c r="QA342" s="54"/>
      <c r="QB342" s="54"/>
      <c r="QC342" s="54"/>
      <c r="QD342" s="54"/>
      <c r="QE342" s="54"/>
      <c r="QF342" s="54"/>
      <c r="QG342" s="54"/>
      <c r="QH342" s="54"/>
      <c r="QI342" s="54"/>
      <c r="QJ342" s="54"/>
      <c r="QK342" s="54"/>
      <c r="QL342" s="54"/>
      <c r="QM342" s="54"/>
      <c r="QN342" s="54"/>
      <c r="QO342" s="54"/>
      <c r="QP342" s="54"/>
      <c r="QQ342" s="54"/>
      <c r="QR342" s="54"/>
      <c r="QS342" s="54"/>
      <c r="QT342" s="54"/>
      <c r="QU342" s="54"/>
      <c r="QV342" s="54"/>
      <c r="QW342" s="54"/>
      <c r="QX342" s="54"/>
      <c r="QY342" s="54"/>
      <c r="QZ342" s="54"/>
      <c r="RA342" s="54"/>
      <c r="RB342" s="54"/>
      <c r="RC342" s="54"/>
      <c r="RD342" s="54"/>
      <c r="RE342" s="54"/>
      <c r="RF342" s="54"/>
      <c r="RG342" s="54"/>
      <c r="RH342" s="54"/>
      <c r="RI342" s="54"/>
      <c r="RJ342" s="54"/>
      <c r="RK342" s="54"/>
      <c r="RL342" s="54"/>
      <c r="RM342" s="54"/>
      <c r="RN342" s="54"/>
      <c r="RO342" s="54"/>
      <c r="RP342" s="54"/>
      <c r="RQ342" s="54"/>
      <c r="RR342" s="54"/>
      <c r="RS342" s="54"/>
      <c r="RT342" s="54"/>
      <c r="RU342" s="54"/>
      <c r="RV342" s="54"/>
      <c r="RW342" s="54"/>
      <c r="RX342" s="54"/>
      <c r="RY342" s="54"/>
      <c r="RZ342" s="54"/>
      <c r="SA342" s="54"/>
      <c r="SB342" s="54"/>
      <c r="SC342" s="54"/>
      <c r="SD342" s="54"/>
      <c r="SE342" s="54"/>
      <c r="SF342" s="54"/>
      <c r="SG342" s="54"/>
      <c r="SH342" s="54"/>
      <c r="SI342" s="54"/>
      <c r="SJ342" s="54"/>
      <c r="SK342" s="54"/>
      <c r="SL342" s="54"/>
      <c r="SM342" s="54"/>
      <c r="SN342" s="54"/>
      <c r="SO342" s="54"/>
      <c r="SP342" s="54"/>
      <c r="SQ342" s="54"/>
      <c r="SR342" s="54"/>
      <c r="SS342" s="54"/>
      <c r="ST342" s="54"/>
      <c r="SU342" s="54"/>
      <c r="SV342" s="54"/>
      <c r="SW342" s="54"/>
      <c r="SX342" s="54"/>
      <c r="SY342" s="54"/>
      <c r="SZ342" s="54"/>
      <c r="TA342" s="54"/>
      <c r="TB342" s="54"/>
      <c r="TC342" s="54"/>
      <c r="TD342" s="54"/>
      <c r="TE342" s="54"/>
      <c r="TF342" s="54"/>
      <c r="TG342" s="54"/>
      <c r="TH342" s="54"/>
      <c r="TI342" s="54"/>
      <c r="TJ342" s="54"/>
      <c r="TK342" s="54"/>
      <c r="TL342" s="54"/>
      <c r="TM342" s="54"/>
      <c r="TN342" s="54"/>
      <c r="TO342" s="54"/>
      <c r="TP342" s="54"/>
      <c r="TQ342" s="54"/>
      <c r="TR342" s="54"/>
      <c r="TS342" s="54"/>
      <c r="TT342" s="54"/>
      <c r="TU342" s="54"/>
      <c r="TV342" s="54"/>
      <c r="TW342" s="54"/>
      <c r="TX342" s="54"/>
      <c r="TY342" s="54"/>
      <c r="TZ342" s="54"/>
      <c r="UA342" s="54"/>
      <c r="UB342" s="54"/>
      <c r="UC342" s="54"/>
      <c r="UD342" s="54"/>
      <c r="UE342" s="54"/>
      <c r="UF342" s="54"/>
      <c r="UG342" s="54"/>
      <c r="UH342" s="54"/>
      <c r="UI342" s="54"/>
      <c r="UJ342" s="54"/>
      <c r="UK342" s="54"/>
      <c r="UL342" s="54"/>
      <c r="UM342" s="54"/>
      <c r="UN342" s="54"/>
      <c r="UO342" s="54"/>
      <c r="UP342" s="54"/>
      <c r="UQ342" s="54"/>
      <c r="UR342" s="54"/>
      <c r="US342" s="54"/>
      <c r="UT342" s="54"/>
      <c r="UU342" s="54"/>
      <c r="UV342" s="54"/>
      <c r="UW342" s="54"/>
      <c r="UX342" s="54"/>
      <c r="UY342" s="54"/>
      <c r="UZ342" s="54"/>
      <c r="VA342" s="54"/>
      <c r="VB342" s="54"/>
      <c r="VC342" s="54"/>
      <c r="VD342" s="54"/>
      <c r="VE342" s="54"/>
      <c r="VF342" s="54"/>
      <c r="VG342" s="54"/>
      <c r="VH342" s="54"/>
      <c r="VI342" s="54"/>
      <c r="VJ342" s="54"/>
      <c r="VK342" s="54"/>
      <c r="VL342" s="54"/>
      <c r="VM342" s="54"/>
      <c r="VN342" s="54"/>
      <c r="VO342" s="54"/>
      <c r="VP342" s="54"/>
      <c r="VQ342" s="54"/>
      <c r="VR342" s="54"/>
      <c r="VS342" s="54"/>
      <c r="VT342" s="54"/>
      <c r="VU342" s="54"/>
      <c r="VV342" s="54"/>
      <c r="VW342" s="54"/>
      <c r="VX342" s="54"/>
      <c r="VY342" s="54"/>
      <c r="VZ342" s="54"/>
      <c r="WA342" s="54"/>
      <c r="WB342" s="54"/>
      <c r="WC342" s="54"/>
      <c r="WD342" s="54"/>
      <c r="WE342" s="54"/>
      <c r="WF342" s="54"/>
      <c r="WG342" s="54"/>
      <c r="WH342" s="54"/>
      <c r="WI342" s="54"/>
      <c r="WJ342" s="54"/>
      <c r="WK342" s="54"/>
      <c r="WL342" s="54"/>
      <c r="WM342" s="54"/>
      <c r="WN342" s="54"/>
      <c r="WO342" s="54"/>
      <c r="WP342" s="54"/>
      <c r="WQ342" s="54"/>
      <c r="WR342" s="54"/>
      <c r="WS342" s="54"/>
      <c r="WT342" s="54"/>
      <c r="WU342" s="54"/>
      <c r="WV342" s="54"/>
      <c r="WW342" s="54"/>
      <c r="WX342" s="54"/>
      <c r="WY342" s="54"/>
      <c r="WZ342" s="54"/>
      <c r="XA342" s="54"/>
      <c r="XB342" s="54"/>
      <c r="XC342" s="54"/>
      <c r="XD342" s="54"/>
      <c r="XE342" s="54"/>
      <c r="XF342" s="54"/>
      <c r="XG342" s="54"/>
      <c r="XH342" s="54"/>
      <c r="XI342" s="54"/>
      <c r="XJ342" s="54"/>
      <c r="XK342" s="54"/>
      <c r="XL342" s="54"/>
      <c r="XM342" s="54"/>
      <c r="XN342" s="54"/>
      <c r="XO342" s="54"/>
      <c r="XP342" s="54"/>
      <c r="XQ342" s="54"/>
      <c r="XR342" s="54"/>
      <c r="XS342" s="54"/>
      <c r="XT342" s="54"/>
      <c r="XU342" s="54"/>
      <c r="XV342" s="54"/>
      <c r="XW342" s="54"/>
      <c r="XX342" s="54"/>
      <c r="XY342" s="54"/>
      <c r="XZ342" s="54"/>
      <c r="YA342" s="54"/>
      <c r="YB342" s="54"/>
      <c r="YC342" s="54"/>
      <c r="YD342" s="54"/>
      <c r="YE342" s="54"/>
      <c r="YF342" s="54"/>
      <c r="YG342" s="54"/>
      <c r="YH342" s="54"/>
      <c r="YI342" s="54"/>
      <c r="YJ342" s="54"/>
      <c r="YK342" s="54"/>
      <c r="YL342" s="54"/>
      <c r="YM342" s="54"/>
      <c r="YN342" s="54"/>
      <c r="YO342" s="54"/>
      <c r="YP342" s="54"/>
      <c r="YQ342" s="54"/>
      <c r="YR342" s="54"/>
      <c r="YS342" s="54"/>
      <c r="YT342" s="54"/>
      <c r="YU342" s="54"/>
      <c r="YV342" s="54"/>
      <c r="YW342" s="54"/>
      <c r="YX342" s="54"/>
      <c r="YY342" s="54"/>
      <c r="YZ342" s="54"/>
      <c r="ZA342" s="54"/>
      <c r="ZB342" s="54"/>
      <c r="ZC342" s="54"/>
      <c r="ZD342" s="54"/>
      <c r="ZE342" s="54"/>
      <c r="ZF342" s="54"/>
      <c r="ZG342" s="54"/>
      <c r="ZH342" s="54"/>
      <c r="ZI342" s="54"/>
      <c r="ZJ342" s="54"/>
      <c r="ZK342" s="54"/>
      <c r="ZL342" s="54"/>
      <c r="ZM342" s="54"/>
      <c r="ZN342" s="54"/>
      <c r="ZO342" s="54"/>
      <c r="ZP342" s="54"/>
      <c r="ZQ342" s="54"/>
      <c r="ZR342" s="54"/>
      <c r="ZS342" s="54"/>
      <c r="ZT342" s="54"/>
      <c r="ZU342" s="54"/>
      <c r="ZV342" s="54"/>
      <c r="ZW342" s="54"/>
      <c r="ZX342" s="54"/>
      <c r="ZY342" s="54"/>
      <c r="ZZ342" s="54"/>
      <c r="AAA342" s="54"/>
      <c r="AAB342" s="54"/>
      <c r="AAC342" s="54"/>
      <c r="AAD342" s="54"/>
      <c r="AAE342" s="54"/>
      <c r="AAF342" s="54"/>
      <c r="AAG342" s="54"/>
      <c r="AAH342" s="54"/>
      <c r="AAI342" s="54"/>
      <c r="AAJ342" s="54"/>
      <c r="AAK342" s="54"/>
      <c r="AAL342" s="54"/>
      <c r="AAM342" s="54"/>
      <c r="AAN342" s="54"/>
      <c r="AAO342" s="54"/>
      <c r="AAP342" s="54"/>
      <c r="AAQ342" s="54"/>
      <c r="AAR342" s="54"/>
      <c r="AAS342" s="54"/>
      <c r="AAT342" s="54"/>
      <c r="AAU342" s="54"/>
      <c r="AAV342" s="54"/>
      <c r="AAW342" s="54"/>
      <c r="AAX342" s="54"/>
      <c r="AAY342" s="54"/>
      <c r="AAZ342" s="54"/>
      <c r="ABA342" s="54"/>
      <c r="ABB342" s="54"/>
      <c r="ABC342" s="54"/>
      <c r="ABD342" s="54"/>
      <c r="ABE342" s="54"/>
      <c r="ABF342" s="54"/>
      <c r="ABG342" s="54"/>
      <c r="ABH342" s="54"/>
      <c r="ABI342" s="54"/>
      <c r="ABJ342" s="54"/>
      <c r="ABK342" s="54"/>
      <c r="ABL342" s="54"/>
      <c r="ABM342" s="54"/>
      <c r="ABN342" s="54"/>
      <c r="ABO342" s="54"/>
      <c r="ABP342" s="54"/>
      <c r="ABQ342" s="54"/>
      <c r="ABR342" s="54"/>
      <c r="ABS342" s="54"/>
      <c r="ABT342" s="54"/>
      <c r="ABU342" s="54"/>
      <c r="ABV342" s="54"/>
      <c r="ABW342" s="54"/>
      <c r="ABX342" s="54"/>
      <c r="ABY342" s="54"/>
      <c r="ABZ342" s="54"/>
      <c r="ACA342" s="54"/>
      <c r="ACB342" s="54"/>
      <c r="ACC342" s="54"/>
      <c r="ACD342" s="54"/>
      <c r="ACE342" s="54"/>
      <c r="ACF342" s="54"/>
      <c r="ACG342" s="54"/>
      <c r="ACH342" s="54"/>
      <c r="ACI342" s="54"/>
      <c r="ACJ342" s="54"/>
      <c r="ACK342" s="54"/>
      <c r="ACL342" s="54"/>
      <c r="ACM342" s="54"/>
      <c r="ACN342" s="54"/>
      <c r="ACO342" s="54"/>
      <c r="ACP342" s="54"/>
      <c r="ACQ342" s="54"/>
      <c r="ACR342" s="54"/>
      <c r="ACS342" s="54"/>
      <c r="ACT342" s="54"/>
      <c r="ACU342" s="54"/>
      <c r="ACV342" s="54"/>
      <c r="ACW342" s="54"/>
      <c r="ACX342" s="54"/>
      <c r="ACY342" s="54"/>
      <c r="ACZ342" s="54"/>
      <c r="ADA342" s="54"/>
      <c r="ADB342" s="54"/>
      <c r="ADC342" s="54"/>
      <c r="ADD342" s="54"/>
      <c r="ADE342" s="54"/>
      <c r="ADF342" s="54"/>
      <c r="ADG342" s="54"/>
      <c r="ADH342" s="54"/>
      <c r="ADI342" s="54"/>
      <c r="ADJ342" s="54"/>
      <c r="ADK342" s="54"/>
      <c r="ADL342" s="54"/>
      <c r="ADM342" s="54"/>
      <c r="ADN342" s="54"/>
      <c r="ADO342" s="54"/>
      <c r="ADP342" s="54"/>
      <c r="ADQ342" s="54"/>
      <c r="ADR342" s="54"/>
      <c r="ADS342" s="54"/>
      <c r="ADT342" s="54"/>
      <c r="ADU342" s="54"/>
      <c r="ADV342" s="54"/>
      <c r="ADW342" s="54"/>
      <c r="ADX342" s="54"/>
      <c r="ADY342" s="54"/>
      <c r="ADZ342" s="54"/>
      <c r="AEA342" s="54"/>
      <c r="AEB342" s="54"/>
      <c r="AEC342" s="54"/>
      <c r="AED342" s="54"/>
      <c r="AEE342" s="54"/>
      <c r="AEF342" s="54"/>
      <c r="AEG342" s="54"/>
      <c r="AEH342" s="54"/>
      <c r="AEI342" s="54"/>
      <c r="AEJ342" s="54"/>
      <c r="AEK342" s="54"/>
      <c r="AEL342" s="54"/>
      <c r="AEM342" s="54"/>
      <c r="AEN342" s="54"/>
      <c r="AEO342" s="54"/>
      <c r="AEP342" s="54"/>
      <c r="AEQ342" s="54"/>
      <c r="AER342" s="54"/>
      <c r="AES342" s="54"/>
      <c r="AET342" s="54"/>
      <c r="AEU342" s="54"/>
      <c r="AEV342" s="54"/>
      <c r="AEW342" s="54"/>
      <c r="AEX342" s="54"/>
      <c r="AEY342" s="54"/>
      <c r="AEZ342" s="54"/>
      <c r="AFA342" s="54"/>
      <c r="AFB342" s="54"/>
      <c r="AFC342" s="54"/>
      <c r="AFD342" s="54"/>
      <c r="AFE342" s="54"/>
      <c r="AFF342" s="54"/>
      <c r="AFG342" s="54"/>
      <c r="AFH342" s="54"/>
      <c r="AFI342" s="54"/>
      <c r="AFJ342" s="54"/>
      <c r="AFK342" s="54"/>
      <c r="AFL342" s="54"/>
      <c r="AFM342" s="54"/>
      <c r="AFN342" s="54"/>
      <c r="AFO342" s="54"/>
      <c r="AFP342" s="54"/>
      <c r="AFQ342" s="54"/>
      <c r="AFR342" s="54"/>
      <c r="AFS342" s="54"/>
      <c r="AFT342" s="54"/>
      <c r="AFU342" s="54"/>
      <c r="AFV342" s="54"/>
      <c r="AFW342" s="54"/>
      <c r="AFX342" s="54"/>
      <c r="AFY342" s="54"/>
      <c r="AFZ342" s="54"/>
      <c r="AGA342" s="54"/>
      <c r="AGB342" s="54"/>
      <c r="AGC342" s="54"/>
      <c r="AGD342" s="54"/>
      <c r="AGE342" s="54"/>
      <c r="AGF342" s="54"/>
      <c r="AGG342" s="54"/>
      <c r="AGH342" s="54"/>
      <c r="AGI342" s="54"/>
      <c r="AGJ342" s="54"/>
      <c r="AGK342" s="54"/>
      <c r="AGL342" s="54"/>
      <c r="AGM342" s="54"/>
      <c r="AGN342" s="54"/>
      <c r="AGO342" s="54"/>
      <c r="AGP342" s="54"/>
      <c r="AGQ342" s="54"/>
      <c r="AGR342" s="54"/>
      <c r="AGS342" s="54"/>
      <c r="AGT342" s="54"/>
      <c r="AGU342" s="54"/>
      <c r="AGV342" s="54"/>
      <c r="AGW342" s="54"/>
      <c r="AGX342" s="54"/>
      <c r="AGY342" s="54"/>
      <c r="AGZ342" s="54"/>
      <c r="AHA342" s="54"/>
      <c r="AHB342" s="54"/>
      <c r="AHC342" s="54"/>
      <c r="AHD342" s="54"/>
      <c r="AHE342" s="54"/>
      <c r="AHF342" s="54"/>
      <c r="AHG342" s="54"/>
      <c r="AHH342" s="54"/>
      <c r="AHI342" s="54"/>
      <c r="AHJ342" s="54"/>
      <c r="AHK342" s="54"/>
      <c r="AHL342" s="54"/>
      <c r="AHM342" s="54"/>
      <c r="AHN342" s="54"/>
      <c r="AHO342" s="54"/>
      <c r="AHP342" s="54"/>
      <c r="AHQ342" s="54"/>
      <c r="AHR342" s="54"/>
      <c r="AHS342" s="54"/>
      <c r="AHT342" s="54"/>
      <c r="AHU342" s="54"/>
      <c r="AHV342" s="54"/>
      <c r="AHW342" s="54"/>
      <c r="AHX342" s="54"/>
      <c r="AHY342" s="54"/>
      <c r="AHZ342" s="54"/>
      <c r="AIA342" s="54"/>
      <c r="AIB342" s="54"/>
      <c r="AIC342" s="54"/>
      <c r="AID342" s="54"/>
      <c r="AIE342" s="54"/>
      <c r="AIF342" s="54"/>
      <c r="AIG342" s="54"/>
      <c r="AIH342" s="54"/>
      <c r="AII342" s="54"/>
      <c r="AIJ342" s="54"/>
      <c r="AIK342" s="54"/>
      <c r="AIL342" s="54"/>
      <c r="AIM342" s="54"/>
      <c r="AIN342" s="54"/>
      <c r="AIO342" s="54"/>
      <c r="AIP342" s="54"/>
      <c r="AIQ342" s="54"/>
      <c r="AIR342" s="54"/>
      <c r="AIS342" s="54"/>
      <c r="AIT342" s="54"/>
      <c r="AIU342" s="54"/>
      <c r="AIV342" s="54"/>
      <c r="AIW342" s="54"/>
      <c r="AIX342" s="54"/>
      <c r="AIY342" s="54"/>
      <c r="AIZ342" s="54"/>
      <c r="AJA342" s="54"/>
      <c r="AJB342" s="54"/>
      <c r="AJC342" s="54"/>
      <c r="AJD342" s="54"/>
      <c r="AJE342" s="54"/>
      <c r="AJF342" s="54"/>
      <c r="AJG342" s="54"/>
      <c r="AJH342" s="54"/>
      <c r="AJI342" s="54"/>
      <c r="AJJ342" s="54"/>
      <c r="AJK342" s="54"/>
      <c r="AJL342" s="54"/>
      <c r="AJM342" s="54"/>
      <c r="AJN342" s="54"/>
      <c r="AJO342" s="54"/>
      <c r="AJP342" s="54"/>
      <c r="AJQ342" s="54"/>
      <c r="AJR342" s="54"/>
      <c r="AJS342" s="54"/>
      <c r="AJT342" s="54"/>
      <c r="AJU342" s="54"/>
      <c r="AJV342" s="54"/>
      <c r="AJW342" s="54"/>
      <c r="AJX342" s="54"/>
      <c r="AJY342" s="54"/>
      <c r="AJZ342" s="54"/>
      <c r="AKA342" s="54"/>
      <c r="AKB342" s="54"/>
      <c r="AKC342" s="54"/>
      <c r="AKD342" s="54"/>
      <c r="AKE342" s="54"/>
      <c r="AKF342" s="54"/>
      <c r="AKG342" s="54"/>
      <c r="AKH342" s="54"/>
      <c r="AKI342" s="54"/>
      <c r="AKJ342" s="54"/>
      <c r="AKK342" s="54"/>
      <c r="AKL342" s="54"/>
      <c r="AKM342" s="54"/>
      <c r="AKN342" s="54"/>
      <c r="AKO342" s="54"/>
      <c r="AKP342" s="54"/>
      <c r="AKQ342" s="54"/>
      <c r="AKR342" s="54"/>
      <c r="AKS342" s="54"/>
      <c r="AKT342" s="54"/>
      <c r="AKU342" s="54"/>
      <c r="AKV342" s="54"/>
      <c r="AKW342" s="54"/>
      <c r="AKX342" s="54"/>
      <c r="AKY342" s="54"/>
      <c r="AKZ342" s="54"/>
      <c r="ALA342" s="54"/>
      <c r="ALB342" s="54"/>
      <c r="ALC342" s="54"/>
      <c r="ALD342" s="54"/>
      <c r="ALE342" s="54"/>
      <c r="ALF342" s="54"/>
      <c r="ALG342" s="54"/>
      <c r="ALH342" s="54"/>
      <c r="ALI342" s="54"/>
      <c r="ALJ342" s="54"/>
      <c r="ALK342" s="54"/>
      <c r="ALL342" s="54"/>
      <c r="ALM342" s="54"/>
      <c r="ALN342" s="54"/>
      <c r="ALO342" s="54"/>
      <c r="ALP342" s="54"/>
      <c r="ALQ342" s="54"/>
      <c r="ALR342" s="54"/>
      <c r="ALS342" s="54"/>
      <c r="ALT342" s="54"/>
    </row>
    <row r="343" spans="1:1008" customFormat="1" ht="30" customHeight="1">
      <c r="A343" s="415" t="s">
        <v>536</v>
      </c>
      <c r="B343" s="416"/>
      <c r="C343" s="56" t="s">
        <v>152</v>
      </c>
      <c r="D343" s="57" t="s">
        <v>153</v>
      </c>
      <c r="E343" s="8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  <c r="IV343" s="54"/>
      <c r="IW343" s="54"/>
      <c r="IX343" s="54"/>
      <c r="IY343" s="54"/>
      <c r="IZ343" s="54"/>
      <c r="JA343" s="54"/>
      <c r="JB343" s="54"/>
      <c r="JC343" s="54"/>
      <c r="JD343" s="54"/>
      <c r="JE343" s="54"/>
      <c r="JF343" s="54"/>
      <c r="JG343" s="54"/>
      <c r="JH343" s="54"/>
      <c r="JI343" s="54"/>
      <c r="JJ343" s="54"/>
      <c r="JK343" s="54"/>
      <c r="JL343" s="54"/>
      <c r="JM343" s="54"/>
      <c r="JN343" s="54"/>
      <c r="JO343" s="54"/>
      <c r="JP343" s="54"/>
      <c r="JQ343" s="54"/>
      <c r="JR343" s="54"/>
      <c r="JS343" s="54"/>
      <c r="JT343" s="54"/>
      <c r="JU343" s="54"/>
      <c r="JV343" s="54"/>
      <c r="JW343" s="54"/>
      <c r="JX343" s="54"/>
      <c r="JY343" s="54"/>
      <c r="JZ343" s="54"/>
      <c r="KA343" s="54"/>
      <c r="KB343" s="54"/>
      <c r="KC343" s="54"/>
      <c r="KD343" s="54"/>
      <c r="KE343" s="54"/>
      <c r="KF343" s="54"/>
      <c r="KG343" s="54"/>
      <c r="KH343" s="54"/>
      <c r="KI343" s="54"/>
      <c r="KJ343" s="54"/>
      <c r="KK343" s="54"/>
      <c r="KL343" s="54"/>
      <c r="KM343" s="54"/>
      <c r="KN343" s="54"/>
      <c r="KO343" s="54"/>
      <c r="KP343" s="54"/>
      <c r="KQ343" s="54"/>
      <c r="KR343" s="54"/>
      <c r="KS343" s="54"/>
      <c r="KT343" s="54"/>
      <c r="KU343" s="54"/>
      <c r="KV343" s="54"/>
      <c r="KW343" s="54"/>
      <c r="KX343" s="54"/>
      <c r="KY343" s="54"/>
      <c r="KZ343" s="54"/>
      <c r="LA343" s="54"/>
      <c r="LB343" s="54"/>
      <c r="LC343" s="54"/>
      <c r="LD343" s="54"/>
      <c r="LE343" s="54"/>
      <c r="LF343" s="54"/>
      <c r="LG343" s="54"/>
      <c r="LH343" s="54"/>
      <c r="LI343" s="54"/>
      <c r="LJ343" s="54"/>
      <c r="LK343" s="54"/>
      <c r="LL343" s="54"/>
      <c r="LM343" s="54"/>
      <c r="LN343" s="54"/>
      <c r="LO343" s="54"/>
      <c r="LP343" s="54"/>
      <c r="LQ343" s="54"/>
      <c r="LR343" s="54"/>
      <c r="LS343" s="54"/>
      <c r="LT343" s="54"/>
      <c r="LU343" s="54"/>
      <c r="LV343" s="54"/>
      <c r="LW343" s="54"/>
      <c r="LX343" s="54"/>
      <c r="LY343" s="54"/>
      <c r="LZ343" s="54"/>
      <c r="MA343" s="54"/>
      <c r="MB343" s="54"/>
      <c r="MC343" s="54"/>
      <c r="MD343" s="54"/>
      <c r="ME343" s="54"/>
      <c r="MF343" s="54"/>
      <c r="MG343" s="54"/>
      <c r="MH343" s="54"/>
      <c r="MI343" s="54"/>
      <c r="MJ343" s="54"/>
      <c r="MK343" s="54"/>
      <c r="ML343" s="54"/>
      <c r="MM343" s="54"/>
      <c r="MN343" s="54"/>
      <c r="MO343" s="54"/>
      <c r="MP343" s="54"/>
      <c r="MQ343" s="54"/>
      <c r="MR343" s="54"/>
      <c r="MS343" s="54"/>
      <c r="MT343" s="54"/>
      <c r="MU343" s="54"/>
      <c r="MV343" s="54"/>
      <c r="MW343" s="54"/>
      <c r="MX343" s="54"/>
      <c r="MY343" s="54"/>
      <c r="MZ343" s="54"/>
      <c r="NA343" s="54"/>
      <c r="NB343" s="54"/>
      <c r="NC343" s="54"/>
      <c r="ND343" s="54"/>
      <c r="NE343" s="54"/>
      <c r="NF343" s="54"/>
      <c r="NG343" s="54"/>
      <c r="NH343" s="54"/>
      <c r="NI343" s="54"/>
      <c r="NJ343" s="54"/>
      <c r="NK343" s="54"/>
      <c r="NL343" s="54"/>
      <c r="NM343" s="54"/>
      <c r="NN343" s="54"/>
      <c r="NO343" s="54"/>
      <c r="NP343" s="54"/>
      <c r="NQ343" s="54"/>
      <c r="NR343" s="54"/>
      <c r="NS343" s="54"/>
      <c r="NT343" s="54"/>
      <c r="NU343" s="54"/>
      <c r="NV343" s="54"/>
      <c r="NW343" s="54"/>
      <c r="NX343" s="54"/>
      <c r="NY343" s="54"/>
      <c r="NZ343" s="54"/>
      <c r="OA343" s="54"/>
      <c r="OB343" s="54"/>
      <c r="OC343" s="54"/>
      <c r="OD343" s="54"/>
      <c r="OE343" s="54"/>
      <c r="OF343" s="54"/>
      <c r="OG343" s="54"/>
      <c r="OH343" s="54"/>
      <c r="OI343" s="54"/>
      <c r="OJ343" s="54"/>
      <c r="OK343" s="54"/>
      <c r="OL343" s="54"/>
      <c r="OM343" s="54"/>
      <c r="ON343" s="54"/>
      <c r="OO343" s="54"/>
      <c r="OP343" s="54"/>
      <c r="OQ343" s="54"/>
      <c r="OR343" s="54"/>
      <c r="OS343" s="54"/>
      <c r="OT343" s="54"/>
      <c r="OU343" s="54"/>
      <c r="OV343" s="54"/>
      <c r="OW343" s="54"/>
      <c r="OX343" s="54"/>
      <c r="OY343" s="54"/>
      <c r="OZ343" s="54"/>
      <c r="PA343" s="54"/>
      <c r="PB343" s="54"/>
      <c r="PC343" s="54"/>
      <c r="PD343" s="54"/>
      <c r="PE343" s="54"/>
      <c r="PF343" s="54"/>
      <c r="PG343" s="54"/>
      <c r="PH343" s="54"/>
      <c r="PI343" s="54"/>
      <c r="PJ343" s="54"/>
      <c r="PK343" s="54"/>
      <c r="PL343" s="54"/>
      <c r="PM343" s="54"/>
      <c r="PN343" s="54"/>
      <c r="PO343" s="54"/>
      <c r="PP343" s="54"/>
      <c r="PQ343" s="54"/>
      <c r="PR343" s="54"/>
      <c r="PS343" s="54"/>
      <c r="PT343" s="54"/>
      <c r="PU343" s="54"/>
      <c r="PV343" s="54"/>
      <c r="PW343" s="54"/>
      <c r="PX343" s="54"/>
      <c r="PY343" s="54"/>
      <c r="PZ343" s="54"/>
      <c r="QA343" s="54"/>
      <c r="QB343" s="54"/>
      <c r="QC343" s="54"/>
      <c r="QD343" s="54"/>
      <c r="QE343" s="54"/>
      <c r="QF343" s="54"/>
      <c r="QG343" s="54"/>
      <c r="QH343" s="54"/>
      <c r="QI343" s="54"/>
      <c r="QJ343" s="54"/>
      <c r="QK343" s="54"/>
      <c r="QL343" s="54"/>
      <c r="QM343" s="54"/>
      <c r="QN343" s="54"/>
      <c r="QO343" s="54"/>
      <c r="QP343" s="54"/>
      <c r="QQ343" s="54"/>
      <c r="QR343" s="54"/>
      <c r="QS343" s="54"/>
      <c r="QT343" s="54"/>
      <c r="QU343" s="54"/>
      <c r="QV343" s="54"/>
      <c r="QW343" s="54"/>
      <c r="QX343" s="54"/>
      <c r="QY343" s="54"/>
      <c r="QZ343" s="54"/>
      <c r="RA343" s="54"/>
      <c r="RB343" s="54"/>
      <c r="RC343" s="54"/>
      <c r="RD343" s="54"/>
      <c r="RE343" s="54"/>
      <c r="RF343" s="54"/>
      <c r="RG343" s="54"/>
      <c r="RH343" s="54"/>
      <c r="RI343" s="54"/>
      <c r="RJ343" s="54"/>
      <c r="RK343" s="54"/>
      <c r="RL343" s="54"/>
      <c r="RM343" s="54"/>
      <c r="RN343" s="54"/>
      <c r="RO343" s="54"/>
      <c r="RP343" s="54"/>
      <c r="RQ343" s="54"/>
      <c r="RR343" s="54"/>
      <c r="RS343" s="54"/>
      <c r="RT343" s="54"/>
      <c r="RU343" s="54"/>
      <c r="RV343" s="54"/>
      <c r="RW343" s="54"/>
      <c r="RX343" s="54"/>
      <c r="RY343" s="54"/>
      <c r="RZ343" s="54"/>
      <c r="SA343" s="54"/>
      <c r="SB343" s="54"/>
      <c r="SC343" s="54"/>
      <c r="SD343" s="54"/>
      <c r="SE343" s="54"/>
      <c r="SF343" s="54"/>
      <c r="SG343" s="54"/>
      <c r="SH343" s="54"/>
      <c r="SI343" s="54"/>
      <c r="SJ343" s="54"/>
      <c r="SK343" s="54"/>
      <c r="SL343" s="54"/>
      <c r="SM343" s="54"/>
      <c r="SN343" s="54"/>
      <c r="SO343" s="54"/>
      <c r="SP343" s="54"/>
      <c r="SQ343" s="54"/>
      <c r="SR343" s="54"/>
      <c r="SS343" s="54"/>
      <c r="ST343" s="54"/>
      <c r="SU343" s="54"/>
      <c r="SV343" s="54"/>
      <c r="SW343" s="54"/>
      <c r="SX343" s="54"/>
      <c r="SY343" s="54"/>
      <c r="SZ343" s="54"/>
      <c r="TA343" s="54"/>
      <c r="TB343" s="54"/>
      <c r="TC343" s="54"/>
      <c r="TD343" s="54"/>
      <c r="TE343" s="54"/>
      <c r="TF343" s="54"/>
      <c r="TG343" s="54"/>
      <c r="TH343" s="54"/>
      <c r="TI343" s="54"/>
      <c r="TJ343" s="54"/>
      <c r="TK343" s="54"/>
      <c r="TL343" s="54"/>
      <c r="TM343" s="54"/>
      <c r="TN343" s="54"/>
      <c r="TO343" s="54"/>
      <c r="TP343" s="54"/>
      <c r="TQ343" s="54"/>
      <c r="TR343" s="54"/>
      <c r="TS343" s="54"/>
      <c r="TT343" s="54"/>
      <c r="TU343" s="54"/>
      <c r="TV343" s="54"/>
      <c r="TW343" s="54"/>
      <c r="TX343" s="54"/>
      <c r="TY343" s="54"/>
      <c r="TZ343" s="54"/>
      <c r="UA343" s="54"/>
      <c r="UB343" s="54"/>
      <c r="UC343" s="54"/>
      <c r="UD343" s="54"/>
      <c r="UE343" s="54"/>
      <c r="UF343" s="54"/>
      <c r="UG343" s="54"/>
      <c r="UH343" s="54"/>
      <c r="UI343" s="54"/>
      <c r="UJ343" s="54"/>
      <c r="UK343" s="54"/>
      <c r="UL343" s="54"/>
      <c r="UM343" s="54"/>
      <c r="UN343" s="54"/>
      <c r="UO343" s="54"/>
      <c r="UP343" s="54"/>
      <c r="UQ343" s="54"/>
      <c r="UR343" s="54"/>
      <c r="US343" s="54"/>
      <c r="UT343" s="54"/>
      <c r="UU343" s="54"/>
      <c r="UV343" s="54"/>
      <c r="UW343" s="54"/>
      <c r="UX343" s="54"/>
      <c r="UY343" s="54"/>
      <c r="UZ343" s="54"/>
      <c r="VA343" s="54"/>
      <c r="VB343" s="54"/>
      <c r="VC343" s="54"/>
      <c r="VD343" s="54"/>
      <c r="VE343" s="54"/>
      <c r="VF343" s="54"/>
      <c r="VG343" s="54"/>
      <c r="VH343" s="54"/>
      <c r="VI343" s="54"/>
      <c r="VJ343" s="54"/>
      <c r="VK343" s="54"/>
      <c r="VL343" s="54"/>
      <c r="VM343" s="54"/>
      <c r="VN343" s="54"/>
      <c r="VO343" s="54"/>
      <c r="VP343" s="54"/>
      <c r="VQ343" s="54"/>
      <c r="VR343" s="54"/>
      <c r="VS343" s="54"/>
      <c r="VT343" s="54"/>
      <c r="VU343" s="54"/>
      <c r="VV343" s="54"/>
      <c r="VW343" s="54"/>
      <c r="VX343" s="54"/>
      <c r="VY343" s="54"/>
      <c r="VZ343" s="54"/>
      <c r="WA343" s="54"/>
      <c r="WB343" s="54"/>
      <c r="WC343" s="54"/>
      <c r="WD343" s="54"/>
      <c r="WE343" s="54"/>
      <c r="WF343" s="54"/>
      <c r="WG343" s="54"/>
      <c r="WH343" s="54"/>
      <c r="WI343" s="54"/>
      <c r="WJ343" s="54"/>
      <c r="WK343" s="54"/>
      <c r="WL343" s="54"/>
      <c r="WM343" s="54"/>
      <c r="WN343" s="54"/>
      <c r="WO343" s="54"/>
      <c r="WP343" s="54"/>
      <c r="WQ343" s="54"/>
      <c r="WR343" s="54"/>
      <c r="WS343" s="54"/>
      <c r="WT343" s="54"/>
      <c r="WU343" s="54"/>
      <c r="WV343" s="54"/>
      <c r="WW343" s="54"/>
      <c r="WX343" s="54"/>
      <c r="WY343" s="54"/>
      <c r="WZ343" s="54"/>
      <c r="XA343" s="54"/>
      <c r="XB343" s="54"/>
      <c r="XC343" s="54"/>
      <c r="XD343" s="54"/>
      <c r="XE343" s="54"/>
      <c r="XF343" s="54"/>
      <c r="XG343" s="54"/>
      <c r="XH343" s="54"/>
      <c r="XI343" s="54"/>
      <c r="XJ343" s="54"/>
      <c r="XK343" s="54"/>
      <c r="XL343" s="54"/>
      <c r="XM343" s="54"/>
      <c r="XN343" s="54"/>
      <c r="XO343" s="54"/>
      <c r="XP343" s="54"/>
      <c r="XQ343" s="54"/>
      <c r="XR343" s="54"/>
      <c r="XS343" s="54"/>
      <c r="XT343" s="54"/>
      <c r="XU343" s="54"/>
      <c r="XV343" s="54"/>
      <c r="XW343" s="54"/>
      <c r="XX343" s="54"/>
      <c r="XY343" s="54"/>
      <c r="XZ343" s="54"/>
      <c r="YA343" s="54"/>
      <c r="YB343" s="54"/>
      <c r="YC343" s="54"/>
      <c r="YD343" s="54"/>
      <c r="YE343" s="54"/>
      <c r="YF343" s="54"/>
      <c r="YG343" s="54"/>
      <c r="YH343" s="54"/>
      <c r="YI343" s="54"/>
      <c r="YJ343" s="54"/>
      <c r="YK343" s="54"/>
      <c r="YL343" s="54"/>
      <c r="YM343" s="54"/>
      <c r="YN343" s="54"/>
      <c r="YO343" s="54"/>
      <c r="YP343" s="54"/>
      <c r="YQ343" s="54"/>
      <c r="YR343" s="54"/>
      <c r="YS343" s="54"/>
      <c r="YT343" s="54"/>
      <c r="YU343" s="54"/>
      <c r="YV343" s="54"/>
      <c r="YW343" s="54"/>
      <c r="YX343" s="54"/>
      <c r="YY343" s="54"/>
      <c r="YZ343" s="54"/>
      <c r="ZA343" s="54"/>
      <c r="ZB343" s="54"/>
      <c r="ZC343" s="54"/>
      <c r="ZD343" s="54"/>
      <c r="ZE343" s="54"/>
      <c r="ZF343" s="54"/>
      <c r="ZG343" s="54"/>
      <c r="ZH343" s="54"/>
      <c r="ZI343" s="54"/>
      <c r="ZJ343" s="54"/>
      <c r="ZK343" s="54"/>
      <c r="ZL343" s="54"/>
      <c r="ZM343" s="54"/>
      <c r="ZN343" s="54"/>
      <c r="ZO343" s="54"/>
      <c r="ZP343" s="54"/>
      <c r="ZQ343" s="54"/>
      <c r="ZR343" s="54"/>
      <c r="ZS343" s="54"/>
      <c r="ZT343" s="54"/>
      <c r="ZU343" s="54"/>
      <c r="ZV343" s="54"/>
      <c r="ZW343" s="54"/>
      <c r="ZX343" s="54"/>
      <c r="ZY343" s="54"/>
      <c r="ZZ343" s="54"/>
      <c r="AAA343" s="54"/>
      <c r="AAB343" s="54"/>
      <c r="AAC343" s="54"/>
      <c r="AAD343" s="54"/>
      <c r="AAE343" s="54"/>
      <c r="AAF343" s="54"/>
      <c r="AAG343" s="54"/>
      <c r="AAH343" s="54"/>
      <c r="AAI343" s="54"/>
      <c r="AAJ343" s="54"/>
      <c r="AAK343" s="54"/>
      <c r="AAL343" s="54"/>
      <c r="AAM343" s="54"/>
      <c r="AAN343" s="54"/>
      <c r="AAO343" s="54"/>
      <c r="AAP343" s="54"/>
      <c r="AAQ343" s="54"/>
      <c r="AAR343" s="54"/>
      <c r="AAS343" s="54"/>
      <c r="AAT343" s="54"/>
      <c r="AAU343" s="54"/>
      <c r="AAV343" s="54"/>
      <c r="AAW343" s="54"/>
      <c r="AAX343" s="54"/>
      <c r="AAY343" s="54"/>
      <c r="AAZ343" s="54"/>
      <c r="ABA343" s="54"/>
      <c r="ABB343" s="54"/>
      <c r="ABC343" s="54"/>
      <c r="ABD343" s="54"/>
      <c r="ABE343" s="54"/>
      <c r="ABF343" s="54"/>
      <c r="ABG343" s="54"/>
      <c r="ABH343" s="54"/>
      <c r="ABI343" s="54"/>
      <c r="ABJ343" s="54"/>
      <c r="ABK343" s="54"/>
      <c r="ABL343" s="54"/>
      <c r="ABM343" s="54"/>
      <c r="ABN343" s="54"/>
      <c r="ABO343" s="54"/>
      <c r="ABP343" s="54"/>
      <c r="ABQ343" s="54"/>
      <c r="ABR343" s="54"/>
      <c r="ABS343" s="54"/>
      <c r="ABT343" s="54"/>
      <c r="ABU343" s="54"/>
      <c r="ABV343" s="54"/>
      <c r="ABW343" s="54"/>
      <c r="ABX343" s="54"/>
      <c r="ABY343" s="54"/>
      <c r="ABZ343" s="54"/>
      <c r="ACA343" s="54"/>
      <c r="ACB343" s="54"/>
      <c r="ACC343" s="54"/>
      <c r="ACD343" s="54"/>
      <c r="ACE343" s="54"/>
      <c r="ACF343" s="54"/>
      <c r="ACG343" s="54"/>
      <c r="ACH343" s="54"/>
      <c r="ACI343" s="54"/>
      <c r="ACJ343" s="54"/>
      <c r="ACK343" s="54"/>
      <c r="ACL343" s="54"/>
      <c r="ACM343" s="54"/>
      <c r="ACN343" s="54"/>
      <c r="ACO343" s="54"/>
      <c r="ACP343" s="54"/>
      <c r="ACQ343" s="54"/>
      <c r="ACR343" s="54"/>
      <c r="ACS343" s="54"/>
      <c r="ACT343" s="54"/>
      <c r="ACU343" s="54"/>
      <c r="ACV343" s="54"/>
      <c r="ACW343" s="54"/>
      <c r="ACX343" s="54"/>
      <c r="ACY343" s="54"/>
      <c r="ACZ343" s="54"/>
      <c r="ADA343" s="54"/>
      <c r="ADB343" s="54"/>
      <c r="ADC343" s="54"/>
      <c r="ADD343" s="54"/>
      <c r="ADE343" s="54"/>
      <c r="ADF343" s="54"/>
      <c r="ADG343" s="54"/>
      <c r="ADH343" s="54"/>
      <c r="ADI343" s="54"/>
      <c r="ADJ343" s="54"/>
      <c r="ADK343" s="54"/>
      <c r="ADL343" s="54"/>
      <c r="ADM343" s="54"/>
      <c r="ADN343" s="54"/>
      <c r="ADO343" s="54"/>
      <c r="ADP343" s="54"/>
      <c r="ADQ343" s="54"/>
      <c r="ADR343" s="54"/>
      <c r="ADS343" s="54"/>
      <c r="ADT343" s="54"/>
      <c r="ADU343" s="54"/>
      <c r="ADV343" s="54"/>
      <c r="ADW343" s="54"/>
      <c r="ADX343" s="54"/>
      <c r="ADY343" s="54"/>
      <c r="ADZ343" s="54"/>
      <c r="AEA343" s="54"/>
      <c r="AEB343" s="54"/>
      <c r="AEC343" s="54"/>
      <c r="AED343" s="54"/>
      <c r="AEE343" s="54"/>
      <c r="AEF343" s="54"/>
      <c r="AEG343" s="54"/>
      <c r="AEH343" s="54"/>
      <c r="AEI343" s="54"/>
      <c r="AEJ343" s="54"/>
      <c r="AEK343" s="54"/>
      <c r="AEL343" s="54"/>
      <c r="AEM343" s="54"/>
      <c r="AEN343" s="54"/>
      <c r="AEO343" s="54"/>
      <c r="AEP343" s="54"/>
      <c r="AEQ343" s="54"/>
      <c r="AER343" s="54"/>
      <c r="AES343" s="54"/>
      <c r="AET343" s="54"/>
      <c r="AEU343" s="54"/>
      <c r="AEV343" s="54"/>
      <c r="AEW343" s="54"/>
      <c r="AEX343" s="54"/>
      <c r="AEY343" s="54"/>
      <c r="AEZ343" s="54"/>
      <c r="AFA343" s="54"/>
      <c r="AFB343" s="54"/>
      <c r="AFC343" s="54"/>
      <c r="AFD343" s="54"/>
      <c r="AFE343" s="54"/>
      <c r="AFF343" s="54"/>
      <c r="AFG343" s="54"/>
      <c r="AFH343" s="54"/>
      <c r="AFI343" s="54"/>
      <c r="AFJ343" s="54"/>
      <c r="AFK343" s="54"/>
      <c r="AFL343" s="54"/>
      <c r="AFM343" s="54"/>
      <c r="AFN343" s="54"/>
      <c r="AFO343" s="54"/>
      <c r="AFP343" s="54"/>
      <c r="AFQ343" s="54"/>
      <c r="AFR343" s="54"/>
      <c r="AFS343" s="54"/>
      <c r="AFT343" s="54"/>
      <c r="AFU343" s="54"/>
      <c r="AFV343" s="54"/>
      <c r="AFW343" s="54"/>
      <c r="AFX343" s="54"/>
      <c r="AFY343" s="54"/>
      <c r="AFZ343" s="54"/>
      <c r="AGA343" s="54"/>
      <c r="AGB343" s="54"/>
      <c r="AGC343" s="54"/>
      <c r="AGD343" s="54"/>
      <c r="AGE343" s="54"/>
      <c r="AGF343" s="54"/>
      <c r="AGG343" s="54"/>
      <c r="AGH343" s="54"/>
      <c r="AGI343" s="54"/>
      <c r="AGJ343" s="54"/>
      <c r="AGK343" s="54"/>
      <c r="AGL343" s="54"/>
      <c r="AGM343" s="54"/>
      <c r="AGN343" s="54"/>
      <c r="AGO343" s="54"/>
      <c r="AGP343" s="54"/>
      <c r="AGQ343" s="54"/>
      <c r="AGR343" s="54"/>
      <c r="AGS343" s="54"/>
      <c r="AGT343" s="54"/>
      <c r="AGU343" s="54"/>
      <c r="AGV343" s="54"/>
      <c r="AGW343" s="54"/>
      <c r="AGX343" s="54"/>
      <c r="AGY343" s="54"/>
      <c r="AGZ343" s="54"/>
      <c r="AHA343" s="54"/>
      <c r="AHB343" s="54"/>
      <c r="AHC343" s="54"/>
      <c r="AHD343" s="54"/>
      <c r="AHE343" s="54"/>
      <c r="AHF343" s="54"/>
      <c r="AHG343" s="54"/>
      <c r="AHH343" s="54"/>
      <c r="AHI343" s="54"/>
      <c r="AHJ343" s="54"/>
      <c r="AHK343" s="54"/>
      <c r="AHL343" s="54"/>
      <c r="AHM343" s="54"/>
      <c r="AHN343" s="54"/>
      <c r="AHO343" s="54"/>
      <c r="AHP343" s="54"/>
      <c r="AHQ343" s="54"/>
      <c r="AHR343" s="54"/>
      <c r="AHS343" s="54"/>
      <c r="AHT343" s="54"/>
      <c r="AHU343" s="54"/>
      <c r="AHV343" s="54"/>
      <c r="AHW343" s="54"/>
      <c r="AHX343" s="54"/>
      <c r="AHY343" s="54"/>
      <c r="AHZ343" s="54"/>
      <c r="AIA343" s="54"/>
      <c r="AIB343" s="54"/>
      <c r="AIC343" s="54"/>
      <c r="AID343" s="54"/>
      <c r="AIE343" s="54"/>
      <c r="AIF343" s="54"/>
      <c r="AIG343" s="54"/>
      <c r="AIH343" s="54"/>
      <c r="AII343" s="54"/>
      <c r="AIJ343" s="54"/>
      <c r="AIK343" s="54"/>
      <c r="AIL343" s="54"/>
      <c r="AIM343" s="54"/>
      <c r="AIN343" s="54"/>
      <c r="AIO343" s="54"/>
      <c r="AIP343" s="54"/>
      <c r="AIQ343" s="54"/>
      <c r="AIR343" s="54"/>
      <c r="AIS343" s="54"/>
      <c r="AIT343" s="54"/>
      <c r="AIU343" s="54"/>
      <c r="AIV343" s="54"/>
      <c r="AIW343" s="54"/>
      <c r="AIX343" s="54"/>
      <c r="AIY343" s="54"/>
      <c r="AIZ343" s="54"/>
      <c r="AJA343" s="54"/>
      <c r="AJB343" s="54"/>
      <c r="AJC343" s="54"/>
      <c r="AJD343" s="54"/>
      <c r="AJE343" s="54"/>
      <c r="AJF343" s="54"/>
      <c r="AJG343" s="54"/>
      <c r="AJH343" s="54"/>
      <c r="AJI343" s="54"/>
      <c r="AJJ343" s="54"/>
      <c r="AJK343" s="54"/>
      <c r="AJL343" s="54"/>
      <c r="AJM343" s="54"/>
      <c r="AJN343" s="54"/>
      <c r="AJO343" s="54"/>
      <c r="AJP343" s="54"/>
      <c r="AJQ343" s="54"/>
      <c r="AJR343" s="54"/>
      <c r="AJS343" s="54"/>
      <c r="AJT343" s="54"/>
      <c r="AJU343" s="54"/>
      <c r="AJV343" s="54"/>
      <c r="AJW343" s="54"/>
      <c r="AJX343" s="54"/>
      <c r="AJY343" s="54"/>
      <c r="AJZ343" s="54"/>
      <c r="AKA343" s="54"/>
      <c r="AKB343" s="54"/>
      <c r="AKC343" s="54"/>
      <c r="AKD343" s="54"/>
      <c r="AKE343" s="54"/>
      <c r="AKF343" s="54"/>
      <c r="AKG343" s="54"/>
      <c r="AKH343" s="54"/>
      <c r="AKI343" s="54"/>
      <c r="AKJ343" s="54"/>
      <c r="AKK343" s="54"/>
      <c r="AKL343" s="54"/>
      <c r="AKM343" s="54"/>
      <c r="AKN343" s="54"/>
      <c r="AKO343" s="54"/>
      <c r="AKP343" s="54"/>
      <c r="AKQ343" s="54"/>
      <c r="AKR343" s="54"/>
      <c r="AKS343" s="54"/>
      <c r="AKT343" s="54"/>
      <c r="AKU343" s="54"/>
      <c r="AKV343" s="54"/>
      <c r="AKW343" s="54"/>
      <c r="AKX343" s="54"/>
      <c r="AKY343" s="54"/>
      <c r="AKZ343" s="54"/>
      <c r="ALA343" s="54"/>
      <c r="ALB343" s="54"/>
      <c r="ALC343" s="54"/>
      <c r="ALD343" s="54"/>
      <c r="ALE343" s="54"/>
      <c r="ALF343" s="54"/>
      <c r="ALG343" s="54"/>
      <c r="ALH343" s="54"/>
      <c r="ALI343" s="54"/>
      <c r="ALJ343" s="54"/>
      <c r="ALK343" s="54"/>
      <c r="ALL343" s="54"/>
      <c r="ALM343" s="54"/>
      <c r="ALN343" s="54"/>
      <c r="ALO343" s="54"/>
      <c r="ALP343" s="54"/>
      <c r="ALQ343" s="54"/>
      <c r="ALR343" s="54"/>
      <c r="ALS343" s="54"/>
      <c r="ALT343" s="54"/>
    </row>
    <row r="344" spans="1:1008" customFormat="1" ht="30" customHeight="1" thickBot="1">
      <c r="A344" s="285"/>
      <c r="B344" s="286"/>
      <c r="C344" s="51">
        <f>D341</f>
        <v>0</v>
      </c>
      <c r="D344" s="43">
        <f>C344/48*100</f>
        <v>0</v>
      </c>
      <c r="E344" s="8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  <c r="IV344" s="54"/>
      <c r="IW344" s="54"/>
      <c r="IX344" s="54"/>
      <c r="IY344" s="54"/>
      <c r="IZ344" s="54"/>
      <c r="JA344" s="54"/>
      <c r="JB344" s="54"/>
      <c r="JC344" s="54"/>
      <c r="JD344" s="54"/>
      <c r="JE344" s="54"/>
      <c r="JF344" s="54"/>
      <c r="JG344" s="54"/>
      <c r="JH344" s="54"/>
      <c r="JI344" s="54"/>
      <c r="JJ344" s="54"/>
      <c r="JK344" s="54"/>
      <c r="JL344" s="54"/>
      <c r="JM344" s="54"/>
      <c r="JN344" s="54"/>
      <c r="JO344" s="54"/>
      <c r="JP344" s="54"/>
      <c r="JQ344" s="54"/>
      <c r="JR344" s="54"/>
      <c r="JS344" s="54"/>
      <c r="JT344" s="54"/>
      <c r="JU344" s="54"/>
      <c r="JV344" s="54"/>
      <c r="JW344" s="54"/>
      <c r="JX344" s="54"/>
      <c r="JY344" s="54"/>
      <c r="JZ344" s="54"/>
      <c r="KA344" s="54"/>
      <c r="KB344" s="54"/>
      <c r="KC344" s="54"/>
      <c r="KD344" s="54"/>
      <c r="KE344" s="54"/>
      <c r="KF344" s="54"/>
      <c r="KG344" s="54"/>
      <c r="KH344" s="54"/>
      <c r="KI344" s="54"/>
      <c r="KJ344" s="54"/>
      <c r="KK344" s="54"/>
      <c r="KL344" s="54"/>
      <c r="KM344" s="54"/>
      <c r="KN344" s="54"/>
      <c r="KO344" s="54"/>
      <c r="KP344" s="54"/>
      <c r="KQ344" s="54"/>
      <c r="KR344" s="54"/>
      <c r="KS344" s="54"/>
      <c r="KT344" s="54"/>
      <c r="KU344" s="54"/>
      <c r="KV344" s="54"/>
      <c r="KW344" s="54"/>
      <c r="KX344" s="54"/>
      <c r="KY344" s="54"/>
      <c r="KZ344" s="54"/>
      <c r="LA344" s="54"/>
      <c r="LB344" s="54"/>
      <c r="LC344" s="54"/>
      <c r="LD344" s="54"/>
      <c r="LE344" s="54"/>
      <c r="LF344" s="54"/>
      <c r="LG344" s="54"/>
      <c r="LH344" s="54"/>
      <c r="LI344" s="54"/>
      <c r="LJ344" s="54"/>
      <c r="LK344" s="54"/>
      <c r="LL344" s="54"/>
      <c r="LM344" s="54"/>
      <c r="LN344" s="54"/>
      <c r="LO344" s="54"/>
      <c r="LP344" s="54"/>
      <c r="LQ344" s="54"/>
      <c r="LR344" s="54"/>
      <c r="LS344" s="54"/>
      <c r="LT344" s="54"/>
      <c r="LU344" s="54"/>
      <c r="LV344" s="54"/>
      <c r="LW344" s="54"/>
      <c r="LX344" s="54"/>
      <c r="LY344" s="54"/>
      <c r="LZ344" s="54"/>
      <c r="MA344" s="54"/>
      <c r="MB344" s="54"/>
      <c r="MC344" s="54"/>
      <c r="MD344" s="54"/>
      <c r="ME344" s="54"/>
      <c r="MF344" s="54"/>
      <c r="MG344" s="54"/>
      <c r="MH344" s="54"/>
      <c r="MI344" s="54"/>
      <c r="MJ344" s="54"/>
      <c r="MK344" s="54"/>
      <c r="ML344" s="54"/>
      <c r="MM344" s="54"/>
      <c r="MN344" s="54"/>
      <c r="MO344" s="54"/>
      <c r="MP344" s="54"/>
      <c r="MQ344" s="54"/>
      <c r="MR344" s="54"/>
      <c r="MS344" s="54"/>
      <c r="MT344" s="54"/>
      <c r="MU344" s="54"/>
      <c r="MV344" s="54"/>
      <c r="MW344" s="54"/>
      <c r="MX344" s="54"/>
      <c r="MY344" s="54"/>
      <c r="MZ344" s="54"/>
      <c r="NA344" s="54"/>
      <c r="NB344" s="54"/>
      <c r="NC344" s="54"/>
      <c r="ND344" s="54"/>
      <c r="NE344" s="54"/>
      <c r="NF344" s="54"/>
      <c r="NG344" s="54"/>
      <c r="NH344" s="54"/>
      <c r="NI344" s="54"/>
      <c r="NJ344" s="54"/>
      <c r="NK344" s="54"/>
      <c r="NL344" s="54"/>
      <c r="NM344" s="54"/>
      <c r="NN344" s="54"/>
      <c r="NO344" s="54"/>
      <c r="NP344" s="54"/>
      <c r="NQ344" s="54"/>
      <c r="NR344" s="54"/>
      <c r="NS344" s="54"/>
      <c r="NT344" s="54"/>
      <c r="NU344" s="54"/>
      <c r="NV344" s="54"/>
      <c r="NW344" s="54"/>
      <c r="NX344" s="54"/>
      <c r="NY344" s="54"/>
      <c r="NZ344" s="54"/>
      <c r="OA344" s="54"/>
      <c r="OB344" s="54"/>
      <c r="OC344" s="54"/>
      <c r="OD344" s="54"/>
      <c r="OE344" s="54"/>
      <c r="OF344" s="54"/>
      <c r="OG344" s="54"/>
      <c r="OH344" s="54"/>
      <c r="OI344" s="54"/>
      <c r="OJ344" s="54"/>
      <c r="OK344" s="54"/>
      <c r="OL344" s="54"/>
      <c r="OM344" s="54"/>
      <c r="ON344" s="54"/>
      <c r="OO344" s="54"/>
      <c r="OP344" s="54"/>
      <c r="OQ344" s="54"/>
      <c r="OR344" s="54"/>
      <c r="OS344" s="54"/>
      <c r="OT344" s="54"/>
      <c r="OU344" s="54"/>
      <c r="OV344" s="54"/>
      <c r="OW344" s="54"/>
      <c r="OX344" s="54"/>
      <c r="OY344" s="54"/>
      <c r="OZ344" s="54"/>
      <c r="PA344" s="54"/>
      <c r="PB344" s="54"/>
      <c r="PC344" s="54"/>
      <c r="PD344" s="54"/>
      <c r="PE344" s="54"/>
      <c r="PF344" s="54"/>
      <c r="PG344" s="54"/>
      <c r="PH344" s="54"/>
      <c r="PI344" s="54"/>
      <c r="PJ344" s="54"/>
      <c r="PK344" s="54"/>
      <c r="PL344" s="54"/>
      <c r="PM344" s="54"/>
      <c r="PN344" s="54"/>
      <c r="PO344" s="54"/>
      <c r="PP344" s="54"/>
      <c r="PQ344" s="54"/>
      <c r="PR344" s="54"/>
      <c r="PS344" s="54"/>
      <c r="PT344" s="54"/>
      <c r="PU344" s="54"/>
      <c r="PV344" s="54"/>
      <c r="PW344" s="54"/>
      <c r="PX344" s="54"/>
      <c r="PY344" s="54"/>
      <c r="PZ344" s="54"/>
      <c r="QA344" s="54"/>
      <c r="QB344" s="54"/>
      <c r="QC344" s="54"/>
      <c r="QD344" s="54"/>
      <c r="QE344" s="54"/>
      <c r="QF344" s="54"/>
      <c r="QG344" s="54"/>
      <c r="QH344" s="54"/>
      <c r="QI344" s="54"/>
      <c r="QJ344" s="54"/>
      <c r="QK344" s="54"/>
      <c r="QL344" s="54"/>
      <c r="QM344" s="54"/>
      <c r="QN344" s="54"/>
      <c r="QO344" s="54"/>
      <c r="QP344" s="54"/>
      <c r="QQ344" s="54"/>
      <c r="QR344" s="54"/>
      <c r="QS344" s="54"/>
      <c r="QT344" s="54"/>
      <c r="QU344" s="54"/>
      <c r="QV344" s="54"/>
      <c r="QW344" s="54"/>
      <c r="QX344" s="54"/>
      <c r="QY344" s="54"/>
      <c r="QZ344" s="54"/>
      <c r="RA344" s="54"/>
      <c r="RB344" s="54"/>
      <c r="RC344" s="54"/>
      <c r="RD344" s="54"/>
      <c r="RE344" s="54"/>
      <c r="RF344" s="54"/>
      <c r="RG344" s="54"/>
      <c r="RH344" s="54"/>
      <c r="RI344" s="54"/>
      <c r="RJ344" s="54"/>
      <c r="RK344" s="54"/>
      <c r="RL344" s="54"/>
      <c r="RM344" s="54"/>
      <c r="RN344" s="54"/>
      <c r="RO344" s="54"/>
      <c r="RP344" s="54"/>
      <c r="RQ344" s="54"/>
      <c r="RR344" s="54"/>
      <c r="RS344" s="54"/>
      <c r="RT344" s="54"/>
      <c r="RU344" s="54"/>
      <c r="RV344" s="54"/>
      <c r="RW344" s="54"/>
      <c r="RX344" s="54"/>
      <c r="RY344" s="54"/>
      <c r="RZ344" s="54"/>
      <c r="SA344" s="54"/>
      <c r="SB344" s="54"/>
      <c r="SC344" s="54"/>
      <c r="SD344" s="54"/>
      <c r="SE344" s="54"/>
      <c r="SF344" s="54"/>
      <c r="SG344" s="54"/>
      <c r="SH344" s="54"/>
      <c r="SI344" s="54"/>
      <c r="SJ344" s="54"/>
      <c r="SK344" s="54"/>
      <c r="SL344" s="54"/>
      <c r="SM344" s="54"/>
      <c r="SN344" s="54"/>
      <c r="SO344" s="54"/>
      <c r="SP344" s="54"/>
      <c r="SQ344" s="54"/>
      <c r="SR344" s="54"/>
      <c r="SS344" s="54"/>
      <c r="ST344" s="54"/>
      <c r="SU344" s="54"/>
      <c r="SV344" s="54"/>
      <c r="SW344" s="54"/>
      <c r="SX344" s="54"/>
      <c r="SY344" s="54"/>
      <c r="SZ344" s="54"/>
      <c r="TA344" s="54"/>
      <c r="TB344" s="54"/>
      <c r="TC344" s="54"/>
      <c r="TD344" s="54"/>
      <c r="TE344" s="54"/>
      <c r="TF344" s="54"/>
      <c r="TG344" s="54"/>
      <c r="TH344" s="54"/>
      <c r="TI344" s="54"/>
      <c r="TJ344" s="54"/>
      <c r="TK344" s="54"/>
      <c r="TL344" s="54"/>
      <c r="TM344" s="54"/>
      <c r="TN344" s="54"/>
      <c r="TO344" s="54"/>
      <c r="TP344" s="54"/>
      <c r="TQ344" s="54"/>
      <c r="TR344" s="54"/>
      <c r="TS344" s="54"/>
      <c r="TT344" s="54"/>
      <c r="TU344" s="54"/>
      <c r="TV344" s="54"/>
      <c r="TW344" s="54"/>
      <c r="TX344" s="54"/>
      <c r="TY344" s="54"/>
      <c r="TZ344" s="54"/>
      <c r="UA344" s="54"/>
      <c r="UB344" s="54"/>
      <c r="UC344" s="54"/>
      <c r="UD344" s="54"/>
      <c r="UE344" s="54"/>
      <c r="UF344" s="54"/>
      <c r="UG344" s="54"/>
      <c r="UH344" s="54"/>
      <c r="UI344" s="54"/>
      <c r="UJ344" s="54"/>
      <c r="UK344" s="54"/>
      <c r="UL344" s="54"/>
      <c r="UM344" s="54"/>
      <c r="UN344" s="54"/>
      <c r="UO344" s="54"/>
      <c r="UP344" s="54"/>
      <c r="UQ344" s="54"/>
      <c r="UR344" s="54"/>
      <c r="US344" s="54"/>
      <c r="UT344" s="54"/>
      <c r="UU344" s="54"/>
      <c r="UV344" s="54"/>
      <c r="UW344" s="54"/>
      <c r="UX344" s="54"/>
      <c r="UY344" s="54"/>
      <c r="UZ344" s="54"/>
      <c r="VA344" s="54"/>
      <c r="VB344" s="54"/>
      <c r="VC344" s="54"/>
      <c r="VD344" s="54"/>
      <c r="VE344" s="54"/>
      <c r="VF344" s="54"/>
      <c r="VG344" s="54"/>
      <c r="VH344" s="54"/>
      <c r="VI344" s="54"/>
      <c r="VJ344" s="54"/>
      <c r="VK344" s="54"/>
      <c r="VL344" s="54"/>
      <c r="VM344" s="54"/>
      <c r="VN344" s="54"/>
      <c r="VO344" s="54"/>
      <c r="VP344" s="54"/>
      <c r="VQ344" s="54"/>
      <c r="VR344" s="54"/>
      <c r="VS344" s="54"/>
      <c r="VT344" s="54"/>
      <c r="VU344" s="54"/>
      <c r="VV344" s="54"/>
      <c r="VW344" s="54"/>
      <c r="VX344" s="54"/>
      <c r="VY344" s="54"/>
      <c r="VZ344" s="54"/>
      <c r="WA344" s="54"/>
      <c r="WB344" s="54"/>
      <c r="WC344" s="54"/>
      <c r="WD344" s="54"/>
      <c r="WE344" s="54"/>
      <c r="WF344" s="54"/>
      <c r="WG344" s="54"/>
      <c r="WH344" s="54"/>
      <c r="WI344" s="54"/>
      <c r="WJ344" s="54"/>
      <c r="WK344" s="54"/>
      <c r="WL344" s="54"/>
      <c r="WM344" s="54"/>
      <c r="WN344" s="54"/>
      <c r="WO344" s="54"/>
      <c r="WP344" s="54"/>
      <c r="WQ344" s="54"/>
      <c r="WR344" s="54"/>
      <c r="WS344" s="54"/>
      <c r="WT344" s="54"/>
      <c r="WU344" s="54"/>
      <c r="WV344" s="54"/>
      <c r="WW344" s="54"/>
      <c r="WX344" s="54"/>
      <c r="WY344" s="54"/>
      <c r="WZ344" s="54"/>
      <c r="XA344" s="54"/>
      <c r="XB344" s="54"/>
      <c r="XC344" s="54"/>
      <c r="XD344" s="54"/>
      <c r="XE344" s="54"/>
      <c r="XF344" s="54"/>
      <c r="XG344" s="54"/>
      <c r="XH344" s="54"/>
      <c r="XI344" s="54"/>
      <c r="XJ344" s="54"/>
      <c r="XK344" s="54"/>
      <c r="XL344" s="54"/>
      <c r="XM344" s="54"/>
      <c r="XN344" s="54"/>
      <c r="XO344" s="54"/>
      <c r="XP344" s="54"/>
      <c r="XQ344" s="54"/>
      <c r="XR344" s="54"/>
      <c r="XS344" s="54"/>
      <c r="XT344" s="54"/>
      <c r="XU344" s="54"/>
      <c r="XV344" s="54"/>
      <c r="XW344" s="54"/>
      <c r="XX344" s="54"/>
      <c r="XY344" s="54"/>
      <c r="XZ344" s="54"/>
      <c r="YA344" s="54"/>
      <c r="YB344" s="54"/>
      <c r="YC344" s="54"/>
      <c r="YD344" s="54"/>
      <c r="YE344" s="54"/>
      <c r="YF344" s="54"/>
      <c r="YG344" s="54"/>
      <c r="YH344" s="54"/>
      <c r="YI344" s="54"/>
      <c r="YJ344" s="54"/>
      <c r="YK344" s="54"/>
      <c r="YL344" s="54"/>
      <c r="YM344" s="54"/>
      <c r="YN344" s="54"/>
      <c r="YO344" s="54"/>
      <c r="YP344" s="54"/>
      <c r="YQ344" s="54"/>
      <c r="YR344" s="54"/>
      <c r="YS344" s="54"/>
      <c r="YT344" s="54"/>
      <c r="YU344" s="54"/>
      <c r="YV344" s="54"/>
      <c r="YW344" s="54"/>
      <c r="YX344" s="54"/>
      <c r="YY344" s="54"/>
      <c r="YZ344" s="54"/>
      <c r="ZA344" s="54"/>
      <c r="ZB344" s="54"/>
      <c r="ZC344" s="54"/>
      <c r="ZD344" s="54"/>
      <c r="ZE344" s="54"/>
      <c r="ZF344" s="54"/>
      <c r="ZG344" s="54"/>
      <c r="ZH344" s="54"/>
      <c r="ZI344" s="54"/>
      <c r="ZJ344" s="54"/>
      <c r="ZK344" s="54"/>
      <c r="ZL344" s="54"/>
      <c r="ZM344" s="54"/>
      <c r="ZN344" s="54"/>
      <c r="ZO344" s="54"/>
      <c r="ZP344" s="54"/>
      <c r="ZQ344" s="54"/>
      <c r="ZR344" s="54"/>
      <c r="ZS344" s="54"/>
      <c r="ZT344" s="54"/>
      <c r="ZU344" s="54"/>
      <c r="ZV344" s="54"/>
      <c r="ZW344" s="54"/>
      <c r="ZX344" s="54"/>
      <c r="ZY344" s="54"/>
      <c r="ZZ344" s="54"/>
      <c r="AAA344" s="54"/>
      <c r="AAB344" s="54"/>
      <c r="AAC344" s="54"/>
      <c r="AAD344" s="54"/>
      <c r="AAE344" s="54"/>
      <c r="AAF344" s="54"/>
      <c r="AAG344" s="54"/>
      <c r="AAH344" s="54"/>
      <c r="AAI344" s="54"/>
      <c r="AAJ344" s="54"/>
      <c r="AAK344" s="54"/>
      <c r="AAL344" s="54"/>
      <c r="AAM344" s="54"/>
      <c r="AAN344" s="54"/>
      <c r="AAO344" s="54"/>
      <c r="AAP344" s="54"/>
      <c r="AAQ344" s="54"/>
      <c r="AAR344" s="54"/>
      <c r="AAS344" s="54"/>
      <c r="AAT344" s="54"/>
      <c r="AAU344" s="54"/>
      <c r="AAV344" s="54"/>
      <c r="AAW344" s="54"/>
      <c r="AAX344" s="54"/>
      <c r="AAY344" s="54"/>
      <c r="AAZ344" s="54"/>
      <c r="ABA344" s="54"/>
      <c r="ABB344" s="54"/>
      <c r="ABC344" s="54"/>
      <c r="ABD344" s="54"/>
      <c r="ABE344" s="54"/>
      <c r="ABF344" s="54"/>
      <c r="ABG344" s="54"/>
      <c r="ABH344" s="54"/>
      <c r="ABI344" s="54"/>
      <c r="ABJ344" s="54"/>
      <c r="ABK344" s="54"/>
      <c r="ABL344" s="54"/>
      <c r="ABM344" s="54"/>
      <c r="ABN344" s="54"/>
      <c r="ABO344" s="54"/>
      <c r="ABP344" s="54"/>
      <c r="ABQ344" s="54"/>
      <c r="ABR344" s="54"/>
      <c r="ABS344" s="54"/>
      <c r="ABT344" s="54"/>
      <c r="ABU344" s="54"/>
      <c r="ABV344" s="54"/>
      <c r="ABW344" s="54"/>
      <c r="ABX344" s="54"/>
      <c r="ABY344" s="54"/>
      <c r="ABZ344" s="54"/>
      <c r="ACA344" s="54"/>
      <c r="ACB344" s="54"/>
      <c r="ACC344" s="54"/>
      <c r="ACD344" s="54"/>
      <c r="ACE344" s="54"/>
      <c r="ACF344" s="54"/>
      <c r="ACG344" s="54"/>
      <c r="ACH344" s="54"/>
      <c r="ACI344" s="54"/>
      <c r="ACJ344" s="54"/>
      <c r="ACK344" s="54"/>
      <c r="ACL344" s="54"/>
      <c r="ACM344" s="54"/>
      <c r="ACN344" s="54"/>
      <c r="ACO344" s="54"/>
      <c r="ACP344" s="54"/>
      <c r="ACQ344" s="54"/>
      <c r="ACR344" s="54"/>
      <c r="ACS344" s="54"/>
      <c r="ACT344" s="54"/>
      <c r="ACU344" s="54"/>
      <c r="ACV344" s="54"/>
      <c r="ACW344" s="54"/>
      <c r="ACX344" s="54"/>
      <c r="ACY344" s="54"/>
      <c r="ACZ344" s="54"/>
      <c r="ADA344" s="54"/>
      <c r="ADB344" s="54"/>
      <c r="ADC344" s="54"/>
      <c r="ADD344" s="54"/>
      <c r="ADE344" s="54"/>
      <c r="ADF344" s="54"/>
      <c r="ADG344" s="54"/>
      <c r="ADH344" s="54"/>
      <c r="ADI344" s="54"/>
      <c r="ADJ344" s="54"/>
      <c r="ADK344" s="54"/>
      <c r="ADL344" s="54"/>
      <c r="ADM344" s="54"/>
      <c r="ADN344" s="54"/>
      <c r="ADO344" s="54"/>
      <c r="ADP344" s="54"/>
      <c r="ADQ344" s="54"/>
      <c r="ADR344" s="54"/>
      <c r="ADS344" s="54"/>
      <c r="ADT344" s="54"/>
      <c r="ADU344" s="54"/>
      <c r="ADV344" s="54"/>
      <c r="ADW344" s="54"/>
      <c r="ADX344" s="54"/>
      <c r="ADY344" s="54"/>
      <c r="ADZ344" s="54"/>
      <c r="AEA344" s="54"/>
      <c r="AEB344" s="54"/>
      <c r="AEC344" s="54"/>
      <c r="AED344" s="54"/>
      <c r="AEE344" s="54"/>
      <c r="AEF344" s="54"/>
      <c r="AEG344" s="54"/>
      <c r="AEH344" s="54"/>
      <c r="AEI344" s="54"/>
      <c r="AEJ344" s="54"/>
      <c r="AEK344" s="54"/>
      <c r="AEL344" s="54"/>
      <c r="AEM344" s="54"/>
      <c r="AEN344" s="54"/>
      <c r="AEO344" s="54"/>
      <c r="AEP344" s="54"/>
      <c r="AEQ344" s="54"/>
      <c r="AER344" s="54"/>
      <c r="AES344" s="54"/>
      <c r="AET344" s="54"/>
      <c r="AEU344" s="54"/>
      <c r="AEV344" s="54"/>
      <c r="AEW344" s="54"/>
      <c r="AEX344" s="54"/>
      <c r="AEY344" s="54"/>
      <c r="AEZ344" s="54"/>
      <c r="AFA344" s="54"/>
      <c r="AFB344" s="54"/>
      <c r="AFC344" s="54"/>
      <c r="AFD344" s="54"/>
      <c r="AFE344" s="54"/>
      <c r="AFF344" s="54"/>
      <c r="AFG344" s="54"/>
      <c r="AFH344" s="54"/>
      <c r="AFI344" s="54"/>
      <c r="AFJ344" s="54"/>
      <c r="AFK344" s="54"/>
      <c r="AFL344" s="54"/>
      <c r="AFM344" s="54"/>
      <c r="AFN344" s="54"/>
      <c r="AFO344" s="54"/>
      <c r="AFP344" s="54"/>
      <c r="AFQ344" s="54"/>
      <c r="AFR344" s="54"/>
      <c r="AFS344" s="54"/>
      <c r="AFT344" s="54"/>
      <c r="AFU344" s="54"/>
      <c r="AFV344" s="54"/>
      <c r="AFW344" s="54"/>
      <c r="AFX344" s="54"/>
      <c r="AFY344" s="54"/>
      <c r="AFZ344" s="54"/>
      <c r="AGA344" s="54"/>
      <c r="AGB344" s="54"/>
      <c r="AGC344" s="54"/>
      <c r="AGD344" s="54"/>
      <c r="AGE344" s="54"/>
      <c r="AGF344" s="54"/>
      <c r="AGG344" s="54"/>
      <c r="AGH344" s="54"/>
      <c r="AGI344" s="54"/>
      <c r="AGJ344" s="54"/>
      <c r="AGK344" s="54"/>
      <c r="AGL344" s="54"/>
      <c r="AGM344" s="54"/>
      <c r="AGN344" s="54"/>
      <c r="AGO344" s="54"/>
      <c r="AGP344" s="54"/>
      <c r="AGQ344" s="54"/>
      <c r="AGR344" s="54"/>
      <c r="AGS344" s="54"/>
      <c r="AGT344" s="54"/>
      <c r="AGU344" s="54"/>
      <c r="AGV344" s="54"/>
      <c r="AGW344" s="54"/>
      <c r="AGX344" s="54"/>
      <c r="AGY344" s="54"/>
      <c r="AGZ344" s="54"/>
      <c r="AHA344" s="54"/>
      <c r="AHB344" s="54"/>
      <c r="AHC344" s="54"/>
      <c r="AHD344" s="54"/>
      <c r="AHE344" s="54"/>
      <c r="AHF344" s="54"/>
      <c r="AHG344" s="54"/>
      <c r="AHH344" s="54"/>
      <c r="AHI344" s="54"/>
      <c r="AHJ344" s="54"/>
      <c r="AHK344" s="54"/>
      <c r="AHL344" s="54"/>
      <c r="AHM344" s="54"/>
      <c r="AHN344" s="54"/>
      <c r="AHO344" s="54"/>
      <c r="AHP344" s="54"/>
      <c r="AHQ344" s="54"/>
      <c r="AHR344" s="54"/>
      <c r="AHS344" s="54"/>
      <c r="AHT344" s="54"/>
      <c r="AHU344" s="54"/>
      <c r="AHV344" s="54"/>
      <c r="AHW344" s="54"/>
      <c r="AHX344" s="54"/>
      <c r="AHY344" s="54"/>
      <c r="AHZ344" s="54"/>
      <c r="AIA344" s="54"/>
      <c r="AIB344" s="54"/>
      <c r="AIC344" s="54"/>
      <c r="AID344" s="54"/>
      <c r="AIE344" s="54"/>
      <c r="AIF344" s="54"/>
      <c r="AIG344" s="54"/>
      <c r="AIH344" s="54"/>
      <c r="AII344" s="54"/>
      <c r="AIJ344" s="54"/>
      <c r="AIK344" s="54"/>
      <c r="AIL344" s="54"/>
      <c r="AIM344" s="54"/>
      <c r="AIN344" s="54"/>
      <c r="AIO344" s="54"/>
      <c r="AIP344" s="54"/>
      <c r="AIQ344" s="54"/>
      <c r="AIR344" s="54"/>
      <c r="AIS344" s="54"/>
      <c r="AIT344" s="54"/>
      <c r="AIU344" s="54"/>
      <c r="AIV344" s="54"/>
      <c r="AIW344" s="54"/>
      <c r="AIX344" s="54"/>
      <c r="AIY344" s="54"/>
      <c r="AIZ344" s="54"/>
      <c r="AJA344" s="54"/>
      <c r="AJB344" s="54"/>
      <c r="AJC344" s="54"/>
      <c r="AJD344" s="54"/>
      <c r="AJE344" s="54"/>
      <c r="AJF344" s="54"/>
      <c r="AJG344" s="54"/>
      <c r="AJH344" s="54"/>
      <c r="AJI344" s="54"/>
      <c r="AJJ344" s="54"/>
      <c r="AJK344" s="54"/>
      <c r="AJL344" s="54"/>
      <c r="AJM344" s="54"/>
      <c r="AJN344" s="54"/>
      <c r="AJO344" s="54"/>
      <c r="AJP344" s="54"/>
      <c r="AJQ344" s="54"/>
      <c r="AJR344" s="54"/>
      <c r="AJS344" s="54"/>
      <c r="AJT344" s="54"/>
      <c r="AJU344" s="54"/>
      <c r="AJV344" s="54"/>
      <c r="AJW344" s="54"/>
      <c r="AJX344" s="54"/>
      <c r="AJY344" s="54"/>
      <c r="AJZ344" s="54"/>
      <c r="AKA344" s="54"/>
      <c r="AKB344" s="54"/>
      <c r="AKC344" s="54"/>
      <c r="AKD344" s="54"/>
      <c r="AKE344" s="54"/>
      <c r="AKF344" s="54"/>
      <c r="AKG344" s="54"/>
      <c r="AKH344" s="54"/>
      <c r="AKI344" s="54"/>
      <c r="AKJ344" s="54"/>
      <c r="AKK344" s="54"/>
      <c r="AKL344" s="54"/>
      <c r="AKM344" s="54"/>
      <c r="AKN344" s="54"/>
      <c r="AKO344" s="54"/>
      <c r="AKP344" s="54"/>
      <c r="AKQ344" s="54"/>
      <c r="AKR344" s="54"/>
      <c r="AKS344" s="54"/>
      <c r="AKT344" s="54"/>
      <c r="AKU344" s="54"/>
      <c r="AKV344" s="54"/>
      <c r="AKW344" s="54"/>
      <c r="AKX344" s="54"/>
      <c r="AKY344" s="54"/>
      <c r="AKZ344" s="54"/>
      <c r="ALA344" s="54"/>
      <c r="ALB344" s="54"/>
      <c r="ALC344" s="54"/>
      <c r="ALD344" s="54"/>
      <c r="ALE344" s="54"/>
      <c r="ALF344" s="54"/>
      <c r="ALG344" s="54"/>
      <c r="ALH344" s="54"/>
      <c r="ALI344" s="54"/>
      <c r="ALJ344" s="54"/>
      <c r="ALK344" s="54"/>
      <c r="ALL344" s="54"/>
      <c r="ALM344" s="54"/>
      <c r="ALN344" s="54"/>
      <c r="ALO344" s="54"/>
      <c r="ALP344" s="54"/>
      <c r="ALQ344" s="54"/>
      <c r="ALR344" s="54"/>
      <c r="ALS344" s="54"/>
      <c r="ALT344" s="54"/>
    </row>
    <row r="345" spans="1:1008" customFormat="1" ht="15" customHeight="1" thickBot="1">
      <c r="A345" s="312"/>
      <c r="B345" s="313"/>
      <c r="C345" s="313"/>
      <c r="D345" s="314"/>
      <c r="E345" s="8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  <c r="IP345" s="54"/>
      <c r="IQ345" s="54"/>
      <c r="IR345" s="54"/>
      <c r="IS345" s="54"/>
      <c r="IT345" s="54"/>
      <c r="IU345" s="54"/>
      <c r="IV345" s="54"/>
      <c r="IW345" s="54"/>
      <c r="IX345" s="54"/>
      <c r="IY345" s="54"/>
      <c r="IZ345" s="54"/>
      <c r="JA345" s="54"/>
      <c r="JB345" s="54"/>
      <c r="JC345" s="54"/>
      <c r="JD345" s="54"/>
      <c r="JE345" s="54"/>
      <c r="JF345" s="54"/>
      <c r="JG345" s="54"/>
      <c r="JH345" s="54"/>
      <c r="JI345" s="54"/>
      <c r="JJ345" s="54"/>
      <c r="JK345" s="54"/>
      <c r="JL345" s="54"/>
      <c r="JM345" s="54"/>
      <c r="JN345" s="54"/>
      <c r="JO345" s="54"/>
      <c r="JP345" s="54"/>
      <c r="JQ345" s="54"/>
      <c r="JR345" s="54"/>
      <c r="JS345" s="54"/>
      <c r="JT345" s="54"/>
      <c r="JU345" s="54"/>
      <c r="JV345" s="54"/>
      <c r="JW345" s="54"/>
      <c r="JX345" s="54"/>
      <c r="JY345" s="54"/>
      <c r="JZ345" s="54"/>
      <c r="KA345" s="54"/>
      <c r="KB345" s="54"/>
      <c r="KC345" s="54"/>
      <c r="KD345" s="54"/>
      <c r="KE345" s="54"/>
      <c r="KF345" s="54"/>
      <c r="KG345" s="54"/>
      <c r="KH345" s="54"/>
      <c r="KI345" s="54"/>
      <c r="KJ345" s="54"/>
      <c r="KK345" s="54"/>
      <c r="KL345" s="54"/>
      <c r="KM345" s="54"/>
      <c r="KN345" s="54"/>
      <c r="KO345" s="54"/>
      <c r="KP345" s="54"/>
      <c r="KQ345" s="54"/>
      <c r="KR345" s="54"/>
      <c r="KS345" s="54"/>
      <c r="KT345" s="54"/>
      <c r="KU345" s="54"/>
      <c r="KV345" s="54"/>
      <c r="KW345" s="54"/>
      <c r="KX345" s="54"/>
      <c r="KY345" s="54"/>
      <c r="KZ345" s="54"/>
      <c r="LA345" s="54"/>
      <c r="LB345" s="54"/>
      <c r="LC345" s="54"/>
      <c r="LD345" s="54"/>
      <c r="LE345" s="54"/>
      <c r="LF345" s="54"/>
      <c r="LG345" s="54"/>
      <c r="LH345" s="54"/>
      <c r="LI345" s="54"/>
      <c r="LJ345" s="54"/>
      <c r="LK345" s="54"/>
      <c r="LL345" s="54"/>
      <c r="LM345" s="54"/>
      <c r="LN345" s="54"/>
      <c r="LO345" s="54"/>
      <c r="LP345" s="54"/>
      <c r="LQ345" s="54"/>
      <c r="LR345" s="54"/>
      <c r="LS345" s="54"/>
      <c r="LT345" s="54"/>
      <c r="LU345" s="54"/>
      <c r="LV345" s="54"/>
      <c r="LW345" s="54"/>
      <c r="LX345" s="54"/>
      <c r="LY345" s="54"/>
      <c r="LZ345" s="54"/>
      <c r="MA345" s="54"/>
      <c r="MB345" s="54"/>
      <c r="MC345" s="54"/>
      <c r="MD345" s="54"/>
      <c r="ME345" s="54"/>
      <c r="MF345" s="54"/>
      <c r="MG345" s="54"/>
      <c r="MH345" s="54"/>
      <c r="MI345" s="54"/>
      <c r="MJ345" s="54"/>
      <c r="MK345" s="54"/>
      <c r="ML345" s="54"/>
      <c r="MM345" s="54"/>
      <c r="MN345" s="54"/>
      <c r="MO345" s="54"/>
      <c r="MP345" s="54"/>
      <c r="MQ345" s="54"/>
      <c r="MR345" s="54"/>
      <c r="MS345" s="54"/>
      <c r="MT345" s="54"/>
      <c r="MU345" s="54"/>
      <c r="MV345" s="54"/>
      <c r="MW345" s="54"/>
      <c r="MX345" s="54"/>
      <c r="MY345" s="54"/>
      <c r="MZ345" s="54"/>
      <c r="NA345" s="54"/>
      <c r="NB345" s="54"/>
      <c r="NC345" s="54"/>
      <c r="ND345" s="54"/>
      <c r="NE345" s="54"/>
      <c r="NF345" s="54"/>
      <c r="NG345" s="54"/>
      <c r="NH345" s="54"/>
      <c r="NI345" s="54"/>
      <c r="NJ345" s="54"/>
      <c r="NK345" s="54"/>
      <c r="NL345" s="54"/>
      <c r="NM345" s="54"/>
      <c r="NN345" s="54"/>
      <c r="NO345" s="54"/>
      <c r="NP345" s="54"/>
      <c r="NQ345" s="54"/>
      <c r="NR345" s="54"/>
      <c r="NS345" s="54"/>
      <c r="NT345" s="54"/>
      <c r="NU345" s="54"/>
      <c r="NV345" s="54"/>
      <c r="NW345" s="54"/>
      <c r="NX345" s="54"/>
      <c r="NY345" s="54"/>
      <c r="NZ345" s="54"/>
      <c r="OA345" s="54"/>
      <c r="OB345" s="54"/>
      <c r="OC345" s="54"/>
      <c r="OD345" s="54"/>
      <c r="OE345" s="54"/>
      <c r="OF345" s="54"/>
      <c r="OG345" s="54"/>
      <c r="OH345" s="54"/>
      <c r="OI345" s="54"/>
      <c r="OJ345" s="54"/>
      <c r="OK345" s="54"/>
      <c r="OL345" s="54"/>
      <c r="OM345" s="54"/>
      <c r="ON345" s="54"/>
      <c r="OO345" s="54"/>
      <c r="OP345" s="54"/>
      <c r="OQ345" s="54"/>
      <c r="OR345" s="54"/>
      <c r="OS345" s="54"/>
      <c r="OT345" s="54"/>
      <c r="OU345" s="54"/>
      <c r="OV345" s="54"/>
      <c r="OW345" s="54"/>
      <c r="OX345" s="54"/>
      <c r="OY345" s="54"/>
      <c r="OZ345" s="54"/>
      <c r="PA345" s="54"/>
      <c r="PB345" s="54"/>
      <c r="PC345" s="54"/>
      <c r="PD345" s="54"/>
      <c r="PE345" s="54"/>
      <c r="PF345" s="54"/>
      <c r="PG345" s="54"/>
      <c r="PH345" s="54"/>
      <c r="PI345" s="54"/>
      <c r="PJ345" s="54"/>
      <c r="PK345" s="54"/>
      <c r="PL345" s="54"/>
      <c r="PM345" s="54"/>
      <c r="PN345" s="54"/>
      <c r="PO345" s="54"/>
      <c r="PP345" s="54"/>
      <c r="PQ345" s="54"/>
      <c r="PR345" s="54"/>
      <c r="PS345" s="54"/>
      <c r="PT345" s="54"/>
      <c r="PU345" s="54"/>
      <c r="PV345" s="54"/>
      <c r="PW345" s="54"/>
      <c r="PX345" s="54"/>
      <c r="PY345" s="54"/>
      <c r="PZ345" s="54"/>
      <c r="QA345" s="54"/>
      <c r="QB345" s="54"/>
      <c r="QC345" s="54"/>
      <c r="QD345" s="54"/>
      <c r="QE345" s="54"/>
      <c r="QF345" s="54"/>
      <c r="QG345" s="54"/>
      <c r="QH345" s="54"/>
      <c r="QI345" s="54"/>
      <c r="QJ345" s="54"/>
      <c r="QK345" s="54"/>
      <c r="QL345" s="54"/>
      <c r="QM345" s="54"/>
      <c r="QN345" s="54"/>
      <c r="QO345" s="54"/>
      <c r="QP345" s="54"/>
      <c r="QQ345" s="54"/>
      <c r="QR345" s="54"/>
      <c r="QS345" s="54"/>
      <c r="QT345" s="54"/>
      <c r="QU345" s="54"/>
      <c r="QV345" s="54"/>
      <c r="QW345" s="54"/>
      <c r="QX345" s="54"/>
      <c r="QY345" s="54"/>
      <c r="QZ345" s="54"/>
      <c r="RA345" s="54"/>
      <c r="RB345" s="54"/>
      <c r="RC345" s="54"/>
      <c r="RD345" s="54"/>
      <c r="RE345" s="54"/>
      <c r="RF345" s="54"/>
      <c r="RG345" s="54"/>
      <c r="RH345" s="54"/>
      <c r="RI345" s="54"/>
      <c r="RJ345" s="54"/>
      <c r="RK345" s="54"/>
      <c r="RL345" s="54"/>
      <c r="RM345" s="54"/>
      <c r="RN345" s="54"/>
      <c r="RO345" s="54"/>
      <c r="RP345" s="54"/>
      <c r="RQ345" s="54"/>
      <c r="RR345" s="54"/>
      <c r="RS345" s="54"/>
      <c r="RT345" s="54"/>
      <c r="RU345" s="54"/>
      <c r="RV345" s="54"/>
      <c r="RW345" s="54"/>
      <c r="RX345" s="54"/>
      <c r="RY345" s="54"/>
      <c r="RZ345" s="54"/>
      <c r="SA345" s="54"/>
      <c r="SB345" s="54"/>
      <c r="SC345" s="54"/>
      <c r="SD345" s="54"/>
      <c r="SE345" s="54"/>
      <c r="SF345" s="54"/>
      <c r="SG345" s="54"/>
      <c r="SH345" s="54"/>
      <c r="SI345" s="54"/>
      <c r="SJ345" s="54"/>
      <c r="SK345" s="54"/>
      <c r="SL345" s="54"/>
      <c r="SM345" s="54"/>
      <c r="SN345" s="54"/>
      <c r="SO345" s="54"/>
      <c r="SP345" s="54"/>
      <c r="SQ345" s="54"/>
      <c r="SR345" s="54"/>
      <c r="SS345" s="54"/>
      <c r="ST345" s="54"/>
      <c r="SU345" s="54"/>
      <c r="SV345" s="54"/>
      <c r="SW345" s="54"/>
      <c r="SX345" s="54"/>
      <c r="SY345" s="54"/>
      <c r="SZ345" s="54"/>
      <c r="TA345" s="54"/>
      <c r="TB345" s="54"/>
      <c r="TC345" s="54"/>
      <c r="TD345" s="54"/>
      <c r="TE345" s="54"/>
      <c r="TF345" s="54"/>
      <c r="TG345" s="54"/>
      <c r="TH345" s="54"/>
      <c r="TI345" s="54"/>
      <c r="TJ345" s="54"/>
      <c r="TK345" s="54"/>
      <c r="TL345" s="54"/>
      <c r="TM345" s="54"/>
      <c r="TN345" s="54"/>
      <c r="TO345" s="54"/>
      <c r="TP345" s="54"/>
      <c r="TQ345" s="54"/>
      <c r="TR345" s="54"/>
      <c r="TS345" s="54"/>
      <c r="TT345" s="54"/>
      <c r="TU345" s="54"/>
      <c r="TV345" s="54"/>
      <c r="TW345" s="54"/>
      <c r="TX345" s="54"/>
      <c r="TY345" s="54"/>
      <c r="TZ345" s="54"/>
      <c r="UA345" s="54"/>
      <c r="UB345" s="54"/>
      <c r="UC345" s="54"/>
      <c r="UD345" s="54"/>
      <c r="UE345" s="54"/>
      <c r="UF345" s="54"/>
      <c r="UG345" s="54"/>
      <c r="UH345" s="54"/>
      <c r="UI345" s="54"/>
      <c r="UJ345" s="54"/>
      <c r="UK345" s="54"/>
      <c r="UL345" s="54"/>
      <c r="UM345" s="54"/>
      <c r="UN345" s="54"/>
      <c r="UO345" s="54"/>
      <c r="UP345" s="54"/>
      <c r="UQ345" s="54"/>
      <c r="UR345" s="54"/>
      <c r="US345" s="54"/>
      <c r="UT345" s="54"/>
      <c r="UU345" s="54"/>
      <c r="UV345" s="54"/>
      <c r="UW345" s="54"/>
      <c r="UX345" s="54"/>
      <c r="UY345" s="54"/>
      <c r="UZ345" s="54"/>
      <c r="VA345" s="54"/>
      <c r="VB345" s="54"/>
      <c r="VC345" s="54"/>
      <c r="VD345" s="54"/>
      <c r="VE345" s="54"/>
      <c r="VF345" s="54"/>
      <c r="VG345" s="54"/>
      <c r="VH345" s="54"/>
      <c r="VI345" s="54"/>
      <c r="VJ345" s="54"/>
      <c r="VK345" s="54"/>
      <c r="VL345" s="54"/>
      <c r="VM345" s="54"/>
      <c r="VN345" s="54"/>
      <c r="VO345" s="54"/>
      <c r="VP345" s="54"/>
      <c r="VQ345" s="54"/>
      <c r="VR345" s="54"/>
      <c r="VS345" s="54"/>
      <c r="VT345" s="54"/>
      <c r="VU345" s="54"/>
      <c r="VV345" s="54"/>
      <c r="VW345" s="54"/>
      <c r="VX345" s="54"/>
      <c r="VY345" s="54"/>
      <c r="VZ345" s="54"/>
      <c r="WA345" s="54"/>
      <c r="WB345" s="54"/>
      <c r="WC345" s="54"/>
      <c r="WD345" s="54"/>
      <c r="WE345" s="54"/>
      <c r="WF345" s="54"/>
      <c r="WG345" s="54"/>
      <c r="WH345" s="54"/>
      <c r="WI345" s="54"/>
      <c r="WJ345" s="54"/>
      <c r="WK345" s="54"/>
      <c r="WL345" s="54"/>
      <c r="WM345" s="54"/>
      <c r="WN345" s="54"/>
      <c r="WO345" s="54"/>
      <c r="WP345" s="54"/>
      <c r="WQ345" s="54"/>
      <c r="WR345" s="54"/>
      <c r="WS345" s="54"/>
      <c r="WT345" s="54"/>
      <c r="WU345" s="54"/>
      <c r="WV345" s="54"/>
      <c r="WW345" s="54"/>
      <c r="WX345" s="54"/>
      <c r="WY345" s="54"/>
      <c r="WZ345" s="54"/>
      <c r="XA345" s="54"/>
      <c r="XB345" s="54"/>
      <c r="XC345" s="54"/>
      <c r="XD345" s="54"/>
      <c r="XE345" s="54"/>
      <c r="XF345" s="54"/>
      <c r="XG345" s="54"/>
      <c r="XH345" s="54"/>
      <c r="XI345" s="54"/>
      <c r="XJ345" s="54"/>
      <c r="XK345" s="54"/>
      <c r="XL345" s="54"/>
      <c r="XM345" s="54"/>
      <c r="XN345" s="54"/>
      <c r="XO345" s="54"/>
      <c r="XP345" s="54"/>
      <c r="XQ345" s="54"/>
      <c r="XR345" s="54"/>
      <c r="XS345" s="54"/>
      <c r="XT345" s="54"/>
      <c r="XU345" s="54"/>
      <c r="XV345" s="54"/>
      <c r="XW345" s="54"/>
      <c r="XX345" s="54"/>
      <c r="XY345" s="54"/>
      <c r="XZ345" s="54"/>
      <c r="YA345" s="54"/>
      <c r="YB345" s="54"/>
      <c r="YC345" s="54"/>
      <c r="YD345" s="54"/>
      <c r="YE345" s="54"/>
      <c r="YF345" s="54"/>
      <c r="YG345" s="54"/>
      <c r="YH345" s="54"/>
      <c r="YI345" s="54"/>
      <c r="YJ345" s="54"/>
      <c r="YK345" s="54"/>
      <c r="YL345" s="54"/>
      <c r="YM345" s="54"/>
      <c r="YN345" s="54"/>
      <c r="YO345" s="54"/>
      <c r="YP345" s="54"/>
      <c r="YQ345" s="54"/>
      <c r="YR345" s="54"/>
      <c r="YS345" s="54"/>
      <c r="YT345" s="54"/>
      <c r="YU345" s="54"/>
      <c r="YV345" s="54"/>
      <c r="YW345" s="54"/>
      <c r="YX345" s="54"/>
      <c r="YY345" s="54"/>
      <c r="YZ345" s="54"/>
      <c r="ZA345" s="54"/>
      <c r="ZB345" s="54"/>
      <c r="ZC345" s="54"/>
      <c r="ZD345" s="54"/>
      <c r="ZE345" s="54"/>
      <c r="ZF345" s="54"/>
      <c r="ZG345" s="54"/>
      <c r="ZH345" s="54"/>
      <c r="ZI345" s="54"/>
      <c r="ZJ345" s="54"/>
      <c r="ZK345" s="54"/>
      <c r="ZL345" s="54"/>
      <c r="ZM345" s="54"/>
      <c r="ZN345" s="54"/>
      <c r="ZO345" s="54"/>
      <c r="ZP345" s="54"/>
      <c r="ZQ345" s="54"/>
      <c r="ZR345" s="54"/>
      <c r="ZS345" s="54"/>
      <c r="ZT345" s="54"/>
      <c r="ZU345" s="54"/>
      <c r="ZV345" s="54"/>
      <c r="ZW345" s="54"/>
      <c r="ZX345" s="54"/>
      <c r="ZY345" s="54"/>
      <c r="ZZ345" s="54"/>
      <c r="AAA345" s="54"/>
      <c r="AAB345" s="54"/>
      <c r="AAC345" s="54"/>
      <c r="AAD345" s="54"/>
      <c r="AAE345" s="54"/>
      <c r="AAF345" s="54"/>
      <c r="AAG345" s="54"/>
      <c r="AAH345" s="54"/>
      <c r="AAI345" s="54"/>
      <c r="AAJ345" s="54"/>
      <c r="AAK345" s="54"/>
      <c r="AAL345" s="54"/>
      <c r="AAM345" s="54"/>
      <c r="AAN345" s="54"/>
      <c r="AAO345" s="54"/>
      <c r="AAP345" s="54"/>
      <c r="AAQ345" s="54"/>
      <c r="AAR345" s="54"/>
      <c r="AAS345" s="54"/>
      <c r="AAT345" s="54"/>
      <c r="AAU345" s="54"/>
      <c r="AAV345" s="54"/>
      <c r="AAW345" s="54"/>
      <c r="AAX345" s="54"/>
      <c r="AAY345" s="54"/>
      <c r="AAZ345" s="54"/>
      <c r="ABA345" s="54"/>
      <c r="ABB345" s="54"/>
      <c r="ABC345" s="54"/>
      <c r="ABD345" s="54"/>
      <c r="ABE345" s="54"/>
      <c r="ABF345" s="54"/>
      <c r="ABG345" s="54"/>
      <c r="ABH345" s="54"/>
      <c r="ABI345" s="54"/>
      <c r="ABJ345" s="54"/>
      <c r="ABK345" s="54"/>
      <c r="ABL345" s="54"/>
      <c r="ABM345" s="54"/>
      <c r="ABN345" s="54"/>
      <c r="ABO345" s="54"/>
      <c r="ABP345" s="54"/>
      <c r="ABQ345" s="54"/>
      <c r="ABR345" s="54"/>
      <c r="ABS345" s="54"/>
      <c r="ABT345" s="54"/>
      <c r="ABU345" s="54"/>
      <c r="ABV345" s="54"/>
      <c r="ABW345" s="54"/>
      <c r="ABX345" s="54"/>
      <c r="ABY345" s="54"/>
      <c r="ABZ345" s="54"/>
      <c r="ACA345" s="54"/>
      <c r="ACB345" s="54"/>
      <c r="ACC345" s="54"/>
      <c r="ACD345" s="54"/>
      <c r="ACE345" s="54"/>
      <c r="ACF345" s="54"/>
      <c r="ACG345" s="54"/>
      <c r="ACH345" s="54"/>
      <c r="ACI345" s="54"/>
      <c r="ACJ345" s="54"/>
      <c r="ACK345" s="54"/>
      <c r="ACL345" s="54"/>
      <c r="ACM345" s="54"/>
      <c r="ACN345" s="54"/>
      <c r="ACO345" s="54"/>
      <c r="ACP345" s="54"/>
      <c r="ACQ345" s="54"/>
      <c r="ACR345" s="54"/>
      <c r="ACS345" s="54"/>
      <c r="ACT345" s="54"/>
      <c r="ACU345" s="54"/>
      <c r="ACV345" s="54"/>
      <c r="ACW345" s="54"/>
      <c r="ACX345" s="54"/>
      <c r="ACY345" s="54"/>
      <c r="ACZ345" s="54"/>
      <c r="ADA345" s="54"/>
      <c r="ADB345" s="54"/>
      <c r="ADC345" s="54"/>
      <c r="ADD345" s="54"/>
      <c r="ADE345" s="54"/>
      <c r="ADF345" s="54"/>
      <c r="ADG345" s="54"/>
      <c r="ADH345" s="54"/>
      <c r="ADI345" s="54"/>
      <c r="ADJ345" s="54"/>
      <c r="ADK345" s="54"/>
      <c r="ADL345" s="54"/>
      <c r="ADM345" s="54"/>
      <c r="ADN345" s="54"/>
      <c r="ADO345" s="54"/>
      <c r="ADP345" s="54"/>
      <c r="ADQ345" s="54"/>
      <c r="ADR345" s="54"/>
      <c r="ADS345" s="54"/>
      <c r="ADT345" s="54"/>
      <c r="ADU345" s="54"/>
      <c r="ADV345" s="54"/>
      <c r="ADW345" s="54"/>
      <c r="ADX345" s="54"/>
      <c r="ADY345" s="54"/>
      <c r="ADZ345" s="54"/>
      <c r="AEA345" s="54"/>
      <c r="AEB345" s="54"/>
      <c r="AEC345" s="54"/>
      <c r="AED345" s="54"/>
      <c r="AEE345" s="54"/>
      <c r="AEF345" s="54"/>
      <c r="AEG345" s="54"/>
      <c r="AEH345" s="54"/>
      <c r="AEI345" s="54"/>
      <c r="AEJ345" s="54"/>
      <c r="AEK345" s="54"/>
      <c r="AEL345" s="54"/>
      <c r="AEM345" s="54"/>
      <c r="AEN345" s="54"/>
      <c r="AEO345" s="54"/>
      <c r="AEP345" s="54"/>
      <c r="AEQ345" s="54"/>
      <c r="AER345" s="54"/>
      <c r="AES345" s="54"/>
      <c r="AET345" s="54"/>
      <c r="AEU345" s="54"/>
      <c r="AEV345" s="54"/>
      <c r="AEW345" s="54"/>
      <c r="AEX345" s="54"/>
      <c r="AEY345" s="54"/>
      <c r="AEZ345" s="54"/>
      <c r="AFA345" s="54"/>
      <c r="AFB345" s="54"/>
      <c r="AFC345" s="54"/>
      <c r="AFD345" s="54"/>
      <c r="AFE345" s="54"/>
      <c r="AFF345" s="54"/>
      <c r="AFG345" s="54"/>
      <c r="AFH345" s="54"/>
      <c r="AFI345" s="54"/>
      <c r="AFJ345" s="54"/>
      <c r="AFK345" s="54"/>
      <c r="AFL345" s="54"/>
      <c r="AFM345" s="54"/>
      <c r="AFN345" s="54"/>
      <c r="AFO345" s="54"/>
      <c r="AFP345" s="54"/>
      <c r="AFQ345" s="54"/>
      <c r="AFR345" s="54"/>
      <c r="AFS345" s="54"/>
      <c r="AFT345" s="54"/>
      <c r="AFU345" s="54"/>
      <c r="AFV345" s="54"/>
      <c r="AFW345" s="54"/>
      <c r="AFX345" s="54"/>
      <c r="AFY345" s="54"/>
      <c r="AFZ345" s="54"/>
      <c r="AGA345" s="54"/>
      <c r="AGB345" s="54"/>
      <c r="AGC345" s="54"/>
      <c r="AGD345" s="54"/>
      <c r="AGE345" s="54"/>
      <c r="AGF345" s="54"/>
      <c r="AGG345" s="54"/>
      <c r="AGH345" s="54"/>
      <c r="AGI345" s="54"/>
      <c r="AGJ345" s="54"/>
      <c r="AGK345" s="54"/>
      <c r="AGL345" s="54"/>
      <c r="AGM345" s="54"/>
      <c r="AGN345" s="54"/>
      <c r="AGO345" s="54"/>
      <c r="AGP345" s="54"/>
      <c r="AGQ345" s="54"/>
      <c r="AGR345" s="54"/>
      <c r="AGS345" s="54"/>
      <c r="AGT345" s="54"/>
      <c r="AGU345" s="54"/>
      <c r="AGV345" s="54"/>
      <c r="AGW345" s="54"/>
      <c r="AGX345" s="54"/>
      <c r="AGY345" s="54"/>
      <c r="AGZ345" s="54"/>
      <c r="AHA345" s="54"/>
      <c r="AHB345" s="54"/>
      <c r="AHC345" s="54"/>
      <c r="AHD345" s="54"/>
      <c r="AHE345" s="54"/>
      <c r="AHF345" s="54"/>
      <c r="AHG345" s="54"/>
      <c r="AHH345" s="54"/>
      <c r="AHI345" s="54"/>
      <c r="AHJ345" s="54"/>
      <c r="AHK345" s="54"/>
      <c r="AHL345" s="54"/>
      <c r="AHM345" s="54"/>
      <c r="AHN345" s="54"/>
      <c r="AHO345" s="54"/>
      <c r="AHP345" s="54"/>
      <c r="AHQ345" s="54"/>
      <c r="AHR345" s="54"/>
      <c r="AHS345" s="54"/>
      <c r="AHT345" s="54"/>
      <c r="AHU345" s="54"/>
      <c r="AHV345" s="54"/>
      <c r="AHW345" s="54"/>
      <c r="AHX345" s="54"/>
      <c r="AHY345" s="54"/>
      <c r="AHZ345" s="54"/>
      <c r="AIA345" s="54"/>
      <c r="AIB345" s="54"/>
      <c r="AIC345" s="54"/>
      <c r="AID345" s="54"/>
      <c r="AIE345" s="54"/>
      <c r="AIF345" s="54"/>
      <c r="AIG345" s="54"/>
      <c r="AIH345" s="54"/>
      <c r="AII345" s="54"/>
      <c r="AIJ345" s="54"/>
      <c r="AIK345" s="54"/>
      <c r="AIL345" s="54"/>
      <c r="AIM345" s="54"/>
      <c r="AIN345" s="54"/>
      <c r="AIO345" s="54"/>
      <c r="AIP345" s="54"/>
      <c r="AIQ345" s="54"/>
      <c r="AIR345" s="54"/>
      <c r="AIS345" s="54"/>
      <c r="AIT345" s="54"/>
      <c r="AIU345" s="54"/>
      <c r="AIV345" s="54"/>
      <c r="AIW345" s="54"/>
      <c r="AIX345" s="54"/>
      <c r="AIY345" s="54"/>
      <c r="AIZ345" s="54"/>
      <c r="AJA345" s="54"/>
      <c r="AJB345" s="54"/>
      <c r="AJC345" s="54"/>
      <c r="AJD345" s="54"/>
      <c r="AJE345" s="54"/>
      <c r="AJF345" s="54"/>
      <c r="AJG345" s="54"/>
      <c r="AJH345" s="54"/>
      <c r="AJI345" s="54"/>
      <c r="AJJ345" s="54"/>
      <c r="AJK345" s="54"/>
      <c r="AJL345" s="54"/>
      <c r="AJM345" s="54"/>
      <c r="AJN345" s="54"/>
      <c r="AJO345" s="54"/>
      <c r="AJP345" s="54"/>
      <c r="AJQ345" s="54"/>
      <c r="AJR345" s="54"/>
      <c r="AJS345" s="54"/>
      <c r="AJT345" s="54"/>
      <c r="AJU345" s="54"/>
      <c r="AJV345" s="54"/>
      <c r="AJW345" s="54"/>
      <c r="AJX345" s="54"/>
      <c r="AJY345" s="54"/>
      <c r="AJZ345" s="54"/>
      <c r="AKA345" s="54"/>
      <c r="AKB345" s="54"/>
      <c r="AKC345" s="54"/>
      <c r="AKD345" s="54"/>
      <c r="AKE345" s="54"/>
      <c r="AKF345" s="54"/>
      <c r="AKG345" s="54"/>
      <c r="AKH345" s="54"/>
      <c r="AKI345" s="54"/>
      <c r="AKJ345" s="54"/>
      <c r="AKK345" s="54"/>
      <c r="AKL345" s="54"/>
      <c r="AKM345" s="54"/>
      <c r="AKN345" s="54"/>
      <c r="AKO345" s="54"/>
      <c r="AKP345" s="54"/>
      <c r="AKQ345" s="54"/>
      <c r="AKR345" s="54"/>
      <c r="AKS345" s="54"/>
      <c r="AKT345" s="54"/>
      <c r="AKU345" s="54"/>
      <c r="AKV345" s="54"/>
      <c r="AKW345" s="54"/>
      <c r="AKX345" s="54"/>
      <c r="AKY345" s="54"/>
      <c r="AKZ345" s="54"/>
      <c r="ALA345" s="54"/>
      <c r="ALB345" s="54"/>
      <c r="ALC345" s="54"/>
      <c r="ALD345" s="54"/>
      <c r="ALE345" s="54"/>
      <c r="ALF345" s="54"/>
      <c r="ALG345" s="54"/>
      <c r="ALH345" s="54"/>
      <c r="ALI345" s="54"/>
      <c r="ALJ345" s="54"/>
      <c r="ALK345" s="54"/>
      <c r="ALL345" s="54"/>
      <c r="ALM345" s="54"/>
      <c r="ALN345" s="54"/>
      <c r="ALO345" s="54"/>
      <c r="ALP345" s="54"/>
      <c r="ALQ345" s="54"/>
      <c r="ALR345" s="54"/>
      <c r="ALS345" s="54"/>
      <c r="ALT345" s="54"/>
    </row>
    <row r="346" spans="1:1008" customFormat="1" ht="30" customHeight="1">
      <c r="A346" s="283" t="s">
        <v>192</v>
      </c>
      <c r="B346" s="284"/>
      <c r="C346" s="40" t="s">
        <v>176</v>
      </c>
      <c r="D346" s="46" t="s">
        <v>177</v>
      </c>
      <c r="E346" s="8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  <c r="HP346" s="54"/>
      <c r="HQ346" s="54"/>
      <c r="HR346" s="54"/>
      <c r="HS346" s="54"/>
      <c r="HT346" s="54"/>
      <c r="HU346" s="54"/>
      <c r="HV346" s="54"/>
      <c r="HW346" s="54"/>
      <c r="HX346" s="54"/>
      <c r="HY346" s="54"/>
      <c r="HZ346" s="54"/>
      <c r="IA346" s="54"/>
      <c r="IB346" s="54"/>
      <c r="IC346" s="54"/>
      <c r="ID346" s="54"/>
      <c r="IE346" s="54"/>
      <c r="IF346" s="54"/>
      <c r="IG346" s="54"/>
      <c r="IH346" s="54"/>
      <c r="II346" s="54"/>
      <c r="IJ346" s="54"/>
      <c r="IK346" s="54"/>
      <c r="IL346" s="54"/>
      <c r="IM346" s="54"/>
      <c r="IN346" s="54"/>
      <c r="IO346" s="54"/>
      <c r="IP346" s="54"/>
      <c r="IQ346" s="54"/>
      <c r="IR346" s="54"/>
      <c r="IS346" s="54"/>
      <c r="IT346" s="54"/>
      <c r="IU346" s="54"/>
      <c r="IV346" s="54"/>
      <c r="IW346" s="54"/>
      <c r="IX346" s="54"/>
      <c r="IY346" s="54"/>
      <c r="IZ346" s="54"/>
      <c r="JA346" s="54"/>
      <c r="JB346" s="54"/>
      <c r="JC346" s="54"/>
      <c r="JD346" s="54"/>
      <c r="JE346" s="54"/>
      <c r="JF346" s="54"/>
      <c r="JG346" s="54"/>
      <c r="JH346" s="54"/>
      <c r="JI346" s="54"/>
      <c r="JJ346" s="54"/>
      <c r="JK346" s="54"/>
      <c r="JL346" s="54"/>
      <c r="JM346" s="54"/>
      <c r="JN346" s="54"/>
      <c r="JO346" s="54"/>
      <c r="JP346" s="54"/>
      <c r="JQ346" s="54"/>
      <c r="JR346" s="54"/>
      <c r="JS346" s="54"/>
      <c r="JT346" s="54"/>
      <c r="JU346" s="54"/>
      <c r="JV346" s="54"/>
      <c r="JW346" s="54"/>
      <c r="JX346" s="54"/>
      <c r="JY346" s="54"/>
      <c r="JZ346" s="54"/>
      <c r="KA346" s="54"/>
      <c r="KB346" s="54"/>
      <c r="KC346" s="54"/>
      <c r="KD346" s="54"/>
      <c r="KE346" s="54"/>
      <c r="KF346" s="54"/>
      <c r="KG346" s="54"/>
      <c r="KH346" s="54"/>
      <c r="KI346" s="54"/>
      <c r="KJ346" s="54"/>
      <c r="KK346" s="54"/>
      <c r="KL346" s="54"/>
      <c r="KM346" s="54"/>
      <c r="KN346" s="54"/>
      <c r="KO346" s="54"/>
      <c r="KP346" s="54"/>
      <c r="KQ346" s="54"/>
      <c r="KR346" s="54"/>
      <c r="KS346" s="54"/>
      <c r="KT346" s="54"/>
      <c r="KU346" s="54"/>
      <c r="KV346" s="54"/>
      <c r="KW346" s="54"/>
      <c r="KX346" s="54"/>
      <c r="KY346" s="54"/>
      <c r="KZ346" s="54"/>
      <c r="LA346" s="54"/>
      <c r="LB346" s="54"/>
      <c r="LC346" s="54"/>
      <c r="LD346" s="54"/>
      <c r="LE346" s="54"/>
      <c r="LF346" s="54"/>
      <c r="LG346" s="54"/>
      <c r="LH346" s="54"/>
      <c r="LI346" s="54"/>
      <c r="LJ346" s="54"/>
      <c r="LK346" s="54"/>
      <c r="LL346" s="54"/>
      <c r="LM346" s="54"/>
      <c r="LN346" s="54"/>
      <c r="LO346" s="54"/>
      <c r="LP346" s="54"/>
      <c r="LQ346" s="54"/>
      <c r="LR346" s="54"/>
      <c r="LS346" s="54"/>
      <c r="LT346" s="54"/>
      <c r="LU346" s="54"/>
      <c r="LV346" s="54"/>
      <c r="LW346" s="54"/>
      <c r="LX346" s="54"/>
      <c r="LY346" s="54"/>
      <c r="LZ346" s="54"/>
      <c r="MA346" s="54"/>
      <c r="MB346" s="54"/>
      <c r="MC346" s="54"/>
      <c r="MD346" s="54"/>
      <c r="ME346" s="54"/>
      <c r="MF346" s="54"/>
      <c r="MG346" s="54"/>
      <c r="MH346" s="54"/>
      <c r="MI346" s="54"/>
      <c r="MJ346" s="54"/>
      <c r="MK346" s="54"/>
      <c r="ML346" s="54"/>
      <c r="MM346" s="54"/>
      <c r="MN346" s="54"/>
      <c r="MO346" s="54"/>
      <c r="MP346" s="54"/>
      <c r="MQ346" s="54"/>
      <c r="MR346" s="54"/>
      <c r="MS346" s="54"/>
      <c r="MT346" s="54"/>
      <c r="MU346" s="54"/>
      <c r="MV346" s="54"/>
      <c r="MW346" s="54"/>
      <c r="MX346" s="54"/>
      <c r="MY346" s="54"/>
      <c r="MZ346" s="54"/>
      <c r="NA346" s="54"/>
      <c r="NB346" s="54"/>
      <c r="NC346" s="54"/>
      <c r="ND346" s="54"/>
      <c r="NE346" s="54"/>
      <c r="NF346" s="54"/>
      <c r="NG346" s="54"/>
      <c r="NH346" s="54"/>
      <c r="NI346" s="54"/>
      <c r="NJ346" s="54"/>
      <c r="NK346" s="54"/>
      <c r="NL346" s="54"/>
      <c r="NM346" s="54"/>
      <c r="NN346" s="54"/>
      <c r="NO346" s="54"/>
      <c r="NP346" s="54"/>
      <c r="NQ346" s="54"/>
      <c r="NR346" s="54"/>
      <c r="NS346" s="54"/>
      <c r="NT346" s="54"/>
      <c r="NU346" s="54"/>
      <c r="NV346" s="54"/>
      <c r="NW346" s="54"/>
      <c r="NX346" s="54"/>
      <c r="NY346" s="54"/>
      <c r="NZ346" s="54"/>
      <c r="OA346" s="54"/>
      <c r="OB346" s="54"/>
      <c r="OC346" s="54"/>
      <c r="OD346" s="54"/>
      <c r="OE346" s="54"/>
      <c r="OF346" s="54"/>
      <c r="OG346" s="54"/>
      <c r="OH346" s="54"/>
      <c r="OI346" s="54"/>
      <c r="OJ346" s="54"/>
      <c r="OK346" s="54"/>
      <c r="OL346" s="54"/>
      <c r="OM346" s="54"/>
      <c r="ON346" s="54"/>
      <c r="OO346" s="54"/>
      <c r="OP346" s="54"/>
      <c r="OQ346" s="54"/>
      <c r="OR346" s="54"/>
      <c r="OS346" s="54"/>
      <c r="OT346" s="54"/>
      <c r="OU346" s="54"/>
      <c r="OV346" s="54"/>
      <c r="OW346" s="54"/>
      <c r="OX346" s="54"/>
      <c r="OY346" s="54"/>
      <c r="OZ346" s="54"/>
      <c r="PA346" s="54"/>
      <c r="PB346" s="54"/>
      <c r="PC346" s="54"/>
      <c r="PD346" s="54"/>
      <c r="PE346" s="54"/>
      <c r="PF346" s="54"/>
      <c r="PG346" s="54"/>
      <c r="PH346" s="54"/>
      <c r="PI346" s="54"/>
      <c r="PJ346" s="54"/>
      <c r="PK346" s="54"/>
      <c r="PL346" s="54"/>
      <c r="PM346" s="54"/>
      <c r="PN346" s="54"/>
      <c r="PO346" s="54"/>
      <c r="PP346" s="54"/>
      <c r="PQ346" s="54"/>
      <c r="PR346" s="54"/>
      <c r="PS346" s="54"/>
      <c r="PT346" s="54"/>
      <c r="PU346" s="54"/>
      <c r="PV346" s="54"/>
      <c r="PW346" s="54"/>
      <c r="PX346" s="54"/>
      <c r="PY346" s="54"/>
      <c r="PZ346" s="54"/>
      <c r="QA346" s="54"/>
      <c r="QB346" s="54"/>
      <c r="QC346" s="54"/>
      <c r="QD346" s="54"/>
      <c r="QE346" s="54"/>
      <c r="QF346" s="54"/>
      <c r="QG346" s="54"/>
      <c r="QH346" s="54"/>
      <c r="QI346" s="54"/>
      <c r="QJ346" s="54"/>
      <c r="QK346" s="54"/>
      <c r="QL346" s="54"/>
      <c r="QM346" s="54"/>
      <c r="QN346" s="54"/>
      <c r="QO346" s="54"/>
      <c r="QP346" s="54"/>
      <c r="QQ346" s="54"/>
      <c r="QR346" s="54"/>
      <c r="QS346" s="54"/>
      <c r="QT346" s="54"/>
      <c r="QU346" s="54"/>
      <c r="QV346" s="54"/>
      <c r="QW346" s="54"/>
      <c r="QX346" s="54"/>
      <c r="QY346" s="54"/>
      <c r="QZ346" s="54"/>
      <c r="RA346" s="54"/>
      <c r="RB346" s="54"/>
      <c r="RC346" s="54"/>
      <c r="RD346" s="54"/>
      <c r="RE346" s="54"/>
      <c r="RF346" s="54"/>
      <c r="RG346" s="54"/>
      <c r="RH346" s="54"/>
      <c r="RI346" s="54"/>
      <c r="RJ346" s="54"/>
      <c r="RK346" s="54"/>
      <c r="RL346" s="54"/>
      <c r="RM346" s="54"/>
      <c r="RN346" s="54"/>
      <c r="RO346" s="54"/>
      <c r="RP346" s="54"/>
      <c r="RQ346" s="54"/>
      <c r="RR346" s="54"/>
      <c r="RS346" s="54"/>
      <c r="RT346" s="54"/>
      <c r="RU346" s="54"/>
      <c r="RV346" s="54"/>
      <c r="RW346" s="54"/>
      <c r="RX346" s="54"/>
      <c r="RY346" s="54"/>
      <c r="RZ346" s="54"/>
      <c r="SA346" s="54"/>
      <c r="SB346" s="54"/>
      <c r="SC346" s="54"/>
      <c r="SD346" s="54"/>
      <c r="SE346" s="54"/>
      <c r="SF346" s="54"/>
      <c r="SG346" s="54"/>
      <c r="SH346" s="54"/>
      <c r="SI346" s="54"/>
      <c r="SJ346" s="54"/>
      <c r="SK346" s="54"/>
      <c r="SL346" s="54"/>
      <c r="SM346" s="54"/>
      <c r="SN346" s="54"/>
      <c r="SO346" s="54"/>
      <c r="SP346" s="54"/>
      <c r="SQ346" s="54"/>
      <c r="SR346" s="54"/>
      <c r="SS346" s="54"/>
      <c r="ST346" s="54"/>
      <c r="SU346" s="54"/>
      <c r="SV346" s="54"/>
      <c r="SW346" s="54"/>
      <c r="SX346" s="54"/>
      <c r="SY346" s="54"/>
      <c r="SZ346" s="54"/>
      <c r="TA346" s="54"/>
      <c r="TB346" s="54"/>
      <c r="TC346" s="54"/>
      <c r="TD346" s="54"/>
      <c r="TE346" s="54"/>
      <c r="TF346" s="54"/>
      <c r="TG346" s="54"/>
      <c r="TH346" s="54"/>
      <c r="TI346" s="54"/>
      <c r="TJ346" s="54"/>
      <c r="TK346" s="54"/>
      <c r="TL346" s="54"/>
      <c r="TM346" s="54"/>
      <c r="TN346" s="54"/>
      <c r="TO346" s="54"/>
      <c r="TP346" s="54"/>
      <c r="TQ346" s="54"/>
      <c r="TR346" s="54"/>
      <c r="TS346" s="54"/>
      <c r="TT346" s="54"/>
      <c r="TU346" s="54"/>
      <c r="TV346" s="54"/>
      <c r="TW346" s="54"/>
      <c r="TX346" s="54"/>
      <c r="TY346" s="54"/>
      <c r="TZ346" s="54"/>
      <c r="UA346" s="54"/>
      <c r="UB346" s="54"/>
      <c r="UC346" s="54"/>
      <c r="UD346" s="54"/>
      <c r="UE346" s="54"/>
      <c r="UF346" s="54"/>
      <c r="UG346" s="54"/>
      <c r="UH346" s="54"/>
      <c r="UI346" s="54"/>
      <c r="UJ346" s="54"/>
      <c r="UK346" s="54"/>
      <c r="UL346" s="54"/>
      <c r="UM346" s="54"/>
      <c r="UN346" s="54"/>
      <c r="UO346" s="54"/>
      <c r="UP346" s="54"/>
      <c r="UQ346" s="54"/>
      <c r="UR346" s="54"/>
      <c r="US346" s="54"/>
      <c r="UT346" s="54"/>
      <c r="UU346" s="54"/>
      <c r="UV346" s="54"/>
      <c r="UW346" s="54"/>
      <c r="UX346" s="54"/>
      <c r="UY346" s="54"/>
      <c r="UZ346" s="54"/>
      <c r="VA346" s="54"/>
      <c r="VB346" s="54"/>
      <c r="VC346" s="54"/>
      <c r="VD346" s="54"/>
      <c r="VE346" s="54"/>
      <c r="VF346" s="54"/>
      <c r="VG346" s="54"/>
      <c r="VH346" s="54"/>
      <c r="VI346" s="54"/>
      <c r="VJ346" s="54"/>
      <c r="VK346" s="54"/>
      <c r="VL346" s="54"/>
      <c r="VM346" s="54"/>
      <c r="VN346" s="54"/>
      <c r="VO346" s="54"/>
      <c r="VP346" s="54"/>
      <c r="VQ346" s="54"/>
      <c r="VR346" s="54"/>
      <c r="VS346" s="54"/>
      <c r="VT346" s="54"/>
      <c r="VU346" s="54"/>
      <c r="VV346" s="54"/>
      <c r="VW346" s="54"/>
      <c r="VX346" s="54"/>
      <c r="VY346" s="54"/>
      <c r="VZ346" s="54"/>
      <c r="WA346" s="54"/>
      <c r="WB346" s="54"/>
      <c r="WC346" s="54"/>
      <c r="WD346" s="54"/>
      <c r="WE346" s="54"/>
      <c r="WF346" s="54"/>
      <c r="WG346" s="54"/>
      <c r="WH346" s="54"/>
      <c r="WI346" s="54"/>
      <c r="WJ346" s="54"/>
      <c r="WK346" s="54"/>
      <c r="WL346" s="54"/>
      <c r="WM346" s="54"/>
      <c r="WN346" s="54"/>
      <c r="WO346" s="54"/>
      <c r="WP346" s="54"/>
      <c r="WQ346" s="54"/>
      <c r="WR346" s="54"/>
      <c r="WS346" s="54"/>
      <c r="WT346" s="54"/>
      <c r="WU346" s="54"/>
      <c r="WV346" s="54"/>
      <c r="WW346" s="54"/>
      <c r="WX346" s="54"/>
      <c r="WY346" s="54"/>
      <c r="WZ346" s="54"/>
      <c r="XA346" s="54"/>
      <c r="XB346" s="54"/>
      <c r="XC346" s="54"/>
      <c r="XD346" s="54"/>
      <c r="XE346" s="54"/>
      <c r="XF346" s="54"/>
      <c r="XG346" s="54"/>
      <c r="XH346" s="54"/>
      <c r="XI346" s="54"/>
      <c r="XJ346" s="54"/>
      <c r="XK346" s="54"/>
      <c r="XL346" s="54"/>
      <c r="XM346" s="54"/>
      <c r="XN346" s="54"/>
      <c r="XO346" s="54"/>
      <c r="XP346" s="54"/>
      <c r="XQ346" s="54"/>
      <c r="XR346" s="54"/>
      <c r="XS346" s="54"/>
      <c r="XT346" s="54"/>
      <c r="XU346" s="54"/>
      <c r="XV346" s="54"/>
      <c r="XW346" s="54"/>
      <c r="XX346" s="54"/>
      <c r="XY346" s="54"/>
      <c r="XZ346" s="54"/>
      <c r="YA346" s="54"/>
      <c r="YB346" s="54"/>
      <c r="YC346" s="54"/>
      <c r="YD346" s="54"/>
      <c r="YE346" s="54"/>
      <c r="YF346" s="54"/>
      <c r="YG346" s="54"/>
      <c r="YH346" s="54"/>
      <c r="YI346" s="54"/>
      <c r="YJ346" s="54"/>
      <c r="YK346" s="54"/>
      <c r="YL346" s="54"/>
      <c r="YM346" s="54"/>
      <c r="YN346" s="54"/>
      <c r="YO346" s="54"/>
      <c r="YP346" s="54"/>
      <c r="YQ346" s="54"/>
      <c r="YR346" s="54"/>
      <c r="YS346" s="54"/>
      <c r="YT346" s="54"/>
      <c r="YU346" s="54"/>
      <c r="YV346" s="54"/>
      <c r="YW346" s="54"/>
      <c r="YX346" s="54"/>
      <c r="YY346" s="54"/>
      <c r="YZ346" s="54"/>
      <c r="ZA346" s="54"/>
      <c r="ZB346" s="54"/>
      <c r="ZC346" s="54"/>
      <c r="ZD346" s="54"/>
      <c r="ZE346" s="54"/>
      <c r="ZF346" s="54"/>
      <c r="ZG346" s="54"/>
      <c r="ZH346" s="54"/>
      <c r="ZI346" s="54"/>
      <c r="ZJ346" s="54"/>
      <c r="ZK346" s="54"/>
      <c r="ZL346" s="54"/>
      <c r="ZM346" s="54"/>
      <c r="ZN346" s="54"/>
      <c r="ZO346" s="54"/>
      <c r="ZP346" s="54"/>
      <c r="ZQ346" s="54"/>
      <c r="ZR346" s="54"/>
      <c r="ZS346" s="54"/>
      <c r="ZT346" s="54"/>
      <c r="ZU346" s="54"/>
      <c r="ZV346" s="54"/>
      <c r="ZW346" s="54"/>
      <c r="ZX346" s="54"/>
      <c r="ZY346" s="54"/>
      <c r="ZZ346" s="54"/>
      <c r="AAA346" s="54"/>
      <c r="AAB346" s="54"/>
      <c r="AAC346" s="54"/>
      <c r="AAD346" s="54"/>
      <c r="AAE346" s="54"/>
      <c r="AAF346" s="54"/>
      <c r="AAG346" s="54"/>
      <c r="AAH346" s="54"/>
      <c r="AAI346" s="54"/>
      <c r="AAJ346" s="54"/>
      <c r="AAK346" s="54"/>
      <c r="AAL346" s="54"/>
      <c r="AAM346" s="54"/>
      <c r="AAN346" s="54"/>
      <c r="AAO346" s="54"/>
      <c r="AAP346" s="54"/>
      <c r="AAQ346" s="54"/>
      <c r="AAR346" s="54"/>
      <c r="AAS346" s="54"/>
      <c r="AAT346" s="54"/>
      <c r="AAU346" s="54"/>
      <c r="AAV346" s="54"/>
      <c r="AAW346" s="54"/>
      <c r="AAX346" s="54"/>
      <c r="AAY346" s="54"/>
      <c r="AAZ346" s="54"/>
      <c r="ABA346" s="54"/>
      <c r="ABB346" s="54"/>
      <c r="ABC346" s="54"/>
      <c r="ABD346" s="54"/>
      <c r="ABE346" s="54"/>
      <c r="ABF346" s="54"/>
      <c r="ABG346" s="54"/>
      <c r="ABH346" s="54"/>
      <c r="ABI346" s="54"/>
      <c r="ABJ346" s="54"/>
      <c r="ABK346" s="54"/>
      <c r="ABL346" s="54"/>
      <c r="ABM346" s="54"/>
      <c r="ABN346" s="54"/>
      <c r="ABO346" s="54"/>
      <c r="ABP346" s="54"/>
      <c r="ABQ346" s="54"/>
      <c r="ABR346" s="54"/>
      <c r="ABS346" s="54"/>
      <c r="ABT346" s="54"/>
      <c r="ABU346" s="54"/>
      <c r="ABV346" s="54"/>
      <c r="ABW346" s="54"/>
      <c r="ABX346" s="54"/>
      <c r="ABY346" s="54"/>
      <c r="ABZ346" s="54"/>
      <c r="ACA346" s="54"/>
      <c r="ACB346" s="54"/>
      <c r="ACC346" s="54"/>
      <c r="ACD346" s="54"/>
      <c r="ACE346" s="54"/>
      <c r="ACF346" s="54"/>
      <c r="ACG346" s="54"/>
      <c r="ACH346" s="54"/>
      <c r="ACI346" s="54"/>
      <c r="ACJ346" s="54"/>
      <c r="ACK346" s="54"/>
      <c r="ACL346" s="54"/>
      <c r="ACM346" s="54"/>
      <c r="ACN346" s="54"/>
      <c r="ACO346" s="54"/>
      <c r="ACP346" s="54"/>
      <c r="ACQ346" s="54"/>
      <c r="ACR346" s="54"/>
      <c r="ACS346" s="54"/>
      <c r="ACT346" s="54"/>
      <c r="ACU346" s="54"/>
      <c r="ACV346" s="54"/>
      <c r="ACW346" s="54"/>
      <c r="ACX346" s="54"/>
      <c r="ACY346" s="54"/>
      <c r="ACZ346" s="54"/>
      <c r="ADA346" s="54"/>
      <c r="ADB346" s="54"/>
      <c r="ADC346" s="54"/>
      <c r="ADD346" s="54"/>
      <c r="ADE346" s="54"/>
      <c r="ADF346" s="54"/>
      <c r="ADG346" s="54"/>
      <c r="ADH346" s="54"/>
      <c r="ADI346" s="54"/>
      <c r="ADJ346" s="54"/>
      <c r="ADK346" s="54"/>
      <c r="ADL346" s="54"/>
      <c r="ADM346" s="54"/>
      <c r="ADN346" s="54"/>
      <c r="ADO346" s="54"/>
      <c r="ADP346" s="54"/>
      <c r="ADQ346" s="54"/>
      <c r="ADR346" s="54"/>
      <c r="ADS346" s="54"/>
      <c r="ADT346" s="54"/>
      <c r="ADU346" s="54"/>
      <c r="ADV346" s="54"/>
      <c r="ADW346" s="54"/>
      <c r="ADX346" s="54"/>
      <c r="ADY346" s="54"/>
      <c r="ADZ346" s="54"/>
      <c r="AEA346" s="54"/>
      <c r="AEB346" s="54"/>
      <c r="AEC346" s="54"/>
      <c r="AED346" s="54"/>
      <c r="AEE346" s="54"/>
      <c r="AEF346" s="54"/>
      <c r="AEG346" s="54"/>
      <c r="AEH346" s="54"/>
      <c r="AEI346" s="54"/>
      <c r="AEJ346" s="54"/>
      <c r="AEK346" s="54"/>
      <c r="AEL346" s="54"/>
      <c r="AEM346" s="54"/>
      <c r="AEN346" s="54"/>
      <c r="AEO346" s="54"/>
      <c r="AEP346" s="54"/>
      <c r="AEQ346" s="54"/>
      <c r="AER346" s="54"/>
      <c r="AES346" s="54"/>
      <c r="AET346" s="54"/>
      <c r="AEU346" s="54"/>
      <c r="AEV346" s="54"/>
      <c r="AEW346" s="54"/>
      <c r="AEX346" s="54"/>
      <c r="AEY346" s="54"/>
      <c r="AEZ346" s="54"/>
      <c r="AFA346" s="54"/>
      <c r="AFB346" s="54"/>
      <c r="AFC346" s="54"/>
      <c r="AFD346" s="54"/>
      <c r="AFE346" s="54"/>
      <c r="AFF346" s="54"/>
      <c r="AFG346" s="54"/>
      <c r="AFH346" s="54"/>
      <c r="AFI346" s="54"/>
      <c r="AFJ346" s="54"/>
      <c r="AFK346" s="54"/>
      <c r="AFL346" s="54"/>
      <c r="AFM346" s="54"/>
      <c r="AFN346" s="54"/>
      <c r="AFO346" s="54"/>
      <c r="AFP346" s="54"/>
      <c r="AFQ346" s="54"/>
      <c r="AFR346" s="54"/>
      <c r="AFS346" s="54"/>
      <c r="AFT346" s="54"/>
      <c r="AFU346" s="54"/>
      <c r="AFV346" s="54"/>
      <c r="AFW346" s="54"/>
      <c r="AFX346" s="54"/>
      <c r="AFY346" s="54"/>
      <c r="AFZ346" s="54"/>
      <c r="AGA346" s="54"/>
      <c r="AGB346" s="54"/>
      <c r="AGC346" s="54"/>
      <c r="AGD346" s="54"/>
      <c r="AGE346" s="54"/>
      <c r="AGF346" s="54"/>
      <c r="AGG346" s="54"/>
      <c r="AGH346" s="54"/>
      <c r="AGI346" s="54"/>
      <c r="AGJ346" s="54"/>
      <c r="AGK346" s="54"/>
      <c r="AGL346" s="54"/>
      <c r="AGM346" s="54"/>
      <c r="AGN346" s="54"/>
      <c r="AGO346" s="54"/>
      <c r="AGP346" s="54"/>
      <c r="AGQ346" s="54"/>
      <c r="AGR346" s="54"/>
      <c r="AGS346" s="54"/>
      <c r="AGT346" s="54"/>
      <c r="AGU346" s="54"/>
      <c r="AGV346" s="54"/>
      <c r="AGW346" s="54"/>
      <c r="AGX346" s="54"/>
      <c r="AGY346" s="54"/>
      <c r="AGZ346" s="54"/>
      <c r="AHA346" s="54"/>
      <c r="AHB346" s="54"/>
      <c r="AHC346" s="54"/>
      <c r="AHD346" s="54"/>
      <c r="AHE346" s="54"/>
      <c r="AHF346" s="54"/>
      <c r="AHG346" s="54"/>
      <c r="AHH346" s="54"/>
      <c r="AHI346" s="54"/>
      <c r="AHJ346" s="54"/>
      <c r="AHK346" s="54"/>
      <c r="AHL346" s="54"/>
      <c r="AHM346" s="54"/>
      <c r="AHN346" s="54"/>
      <c r="AHO346" s="54"/>
      <c r="AHP346" s="54"/>
      <c r="AHQ346" s="54"/>
      <c r="AHR346" s="54"/>
      <c r="AHS346" s="54"/>
      <c r="AHT346" s="54"/>
      <c r="AHU346" s="54"/>
      <c r="AHV346" s="54"/>
      <c r="AHW346" s="54"/>
      <c r="AHX346" s="54"/>
      <c r="AHY346" s="54"/>
      <c r="AHZ346" s="54"/>
      <c r="AIA346" s="54"/>
      <c r="AIB346" s="54"/>
      <c r="AIC346" s="54"/>
      <c r="AID346" s="54"/>
      <c r="AIE346" s="54"/>
      <c r="AIF346" s="54"/>
      <c r="AIG346" s="54"/>
      <c r="AIH346" s="54"/>
      <c r="AII346" s="54"/>
      <c r="AIJ346" s="54"/>
      <c r="AIK346" s="54"/>
      <c r="AIL346" s="54"/>
      <c r="AIM346" s="54"/>
      <c r="AIN346" s="54"/>
      <c r="AIO346" s="54"/>
      <c r="AIP346" s="54"/>
      <c r="AIQ346" s="54"/>
      <c r="AIR346" s="54"/>
      <c r="AIS346" s="54"/>
      <c r="AIT346" s="54"/>
      <c r="AIU346" s="54"/>
      <c r="AIV346" s="54"/>
      <c r="AIW346" s="54"/>
      <c r="AIX346" s="54"/>
      <c r="AIY346" s="54"/>
      <c r="AIZ346" s="54"/>
      <c r="AJA346" s="54"/>
      <c r="AJB346" s="54"/>
      <c r="AJC346" s="54"/>
      <c r="AJD346" s="54"/>
      <c r="AJE346" s="54"/>
      <c r="AJF346" s="54"/>
      <c r="AJG346" s="54"/>
      <c r="AJH346" s="54"/>
      <c r="AJI346" s="54"/>
      <c r="AJJ346" s="54"/>
      <c r="AJK346" s="54"/>
      <c r="AJL346" s="54"/>
      <c r="AJM346" s="54"/>
      <c r="AJN346" s="54"/>
      <c r="AJO346" s="54"/>
      <c r="AJP346" s="54"/>
      <c r="AJQ346" s="54"/>
      <c r="AJR346" s="54"/>
      <c r="AJS346" s="54"/>
      <c r="AJT346" s="54"/>
      <c r="AJU346" s="54"/>
      <c r="AJV346" s="54"/>
      <c r="AJW346" s="54"/>
      <c r="AJX346" s="54"/>
      <c r="AJY346" s="54"/>
      <c r="AJZ346" s="54"/>
      <c r="AKA346" s="54"/>
      <c r="AKB346" s="54"/>
      <c r="AKC346" s="54"/>
      <c r="AKD346" s="54"/>
      <c r="AKE346" s="54"/>
      <c r="AKF346" s="54"/>
      <c r="AKG346" s="54"/>
      <c r="AKH346" s="54"/>
      <c r="AKI346" s="54"/>
      <c r="AKJ346" s="54"/>
      <c r="AKK346" s="54"/>
      <c r="AKL346" s="54"/>
      <c r="AKM346" s="54"/>
      <c r="AKN346" s="54"/>
      <c r="AKO346" s="54"/>
      <c r="AKP346" s="54"/>
      <c r="AKQ346" s="54"/>
      <c r="AKR346" s="54"/>
      <c r="AKS346" s="54"/>
      <c r="AKT346" s="54"/>
      <c r="AKU346" s="54"/>
      <c r="AKV346" s="54"/>
      <c r="AKW346" s="54"/>
      <c r="AKX346" s="54"/>
      <c r="AKY346" s="54"/>
      <c r="AKZ346" s="54"/>
      <c r="ALA346" s="54"/>
      <c r="ALB346" s="54"/>
      <c r="ALC346" s="54"/>
      <c r="ALD346" s="54"/>
      <c r="ALE346" s="54"/>
      <c r="ALF346" s="54"/>
      <c r="ALG346" s="54"/>
      <c r="ALH346" s="54"/>
      <c r="ALI346" s="54"/>
      <c r="ALJ346" s="54"/>
      <c r="ALK346" s="54"/>
      <c r="ALL346" s="54"/>
      <c r="ALM346" s="54"/>
      <c r="ALN346" s="54"/>
      <c r="ALO346" s="54"/>
      <c r="ALP346" s="54"/>
      <c r="ALQ346" s="54"/>
      <c r="ALR346" s="54"/>
      <c r="ALS346" s="54"/>
      <c r="ALT346" s="54"/>
    </row>
    <row r="347" spans="1:1008" customFormat="1" ht="30" customHeight="1" thickBot="1">
      <c r="A347" s="285"/>
      <c r="B347" s="286"/>
      <c r="C347" s="58">
        <f>C344</f>
        <v>0</v>
      </c>
      <c r="D347" s="48">
        <f>C347/48*100</f>
        <v>0</v>
      </c>
      <c r="E347" s="8">
        <f>E341</f>
        <v>48</v>
      </c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  <c r="GP347" s="54"/>
      <c r="GQ347" s="54"/>
      <c r="GR347" s="54"/>
      <c r="GS347" s="54"/>
      <c r="GT347" s="54"/>
      <c r="GU347" s="54"/>
      <c r="GV347" s="54"/>
      <c r="GW347" s="54"/>
      <c r="GX347" s="54"/>
      <c r="GY347" s="54"/>
      <c r="GZ347" s="54"/>
      <c r="HA347" s="54"/>
      <c r="HB347" s="54"/>
      <c r="HC347" s="54"/>
      <c r="HD347" s="54"/>
      <c r="HE347" s="54"/>
      <c r="HF347" s="54"/>
      <c r="HG347" s="54"/>
      <c r="HH347" s="54"/>
      <c r="HI347" s="54"/>
      <c r="HJ347" s="54"/>
      <c r="HK347" s="54"/>
      <c r="HL347" s="54"/>
      <c r="HM347" s="54"/>
      <c r="HN347" s="54"/>
      <c r="HO347" s="54"/>
      <c r="HP347" s="54"/>
      <c r="HQ347" s="54"/>
      <c r="HR347" s="54"/>
      <c r="HS347" s="54"/>
      <c r="HT347" s="54"/>
      <c r="HU347" s="54"/>
      <c r="HV347" s="54"/>
      <c r="HW347" s="54"/>
      <c r="HX347" s="54"/>
      <c r="HY347" s="54"/>
      <c r="HZ347" s="54"/>
      <c r="IA347" s="54"/>
      <c r="IB347" s="54"/>
      <c r="IC347" s="54"/>
      <c r="ID347" s="54"/>
      <c r="IE347" s="54"/>
      <c r="IF347" s="54"/>
      <c r="IG347" s="54"/>
      <c r="IH347" s="54"/>
      <c r="II347" s="54"/>
      <c r="IJ347" s="54"/>
      <c r="IK347" s="54"/>
      <c r="IL347" s="54"/>
      <c r="IM347" s="54"/>
      <c r="IN347" s="54"/>
      <c r="IO347" s="54"/>
      <c r="IP347" s="54"/>
      <c r="IQ347" s="54"/>
      <c r="IR347" s="54"/>
      <c r="IS347" s="54"/>
      <c r="IT347" s="54"/>
      <c r="IU347" s="54"/>
      <c r="IV347" s="54"/>
      <c r="IW347" s="54"/>
      <c r="IX347" s="54"/>
      <c r="IY347" s="54"/>
      <c r="IZ347" s="54"/>
      <c r="JA347" s="54"/>
      <c r="JB347" s="54"/>
      <c r="JC347" s="54"/>
      <c r="JD347" s="54"/>
      <c r="JE347" s="54"/>
      <c r="JF347" s="54"/>
      <c r="JG347" s="54"/>
      <c r="JH347" s="54"/>
      <c r="JI347" s="54"/>
      <c r="JJ347" s="54"/>
      <c r="JK347" s="54"/>
      <c r="JL347" s="54"/>
      <c r="JM347" s="54"/>
      <c r="JN347" s="54"/>
      <c r="JO347" s="54"/>
      <c r="JP347" s="54"/>
      <c r="JQ347" s="54"/>
      <c r="JR347" s="54"/>
      <c r="JS347" s="54"/>
      <c r="JT347" s="54"/>
      <c r="JU347" s="54"/>
      <c r="JV347" s="54"/>
      <c r="JW347" s="54"/>
      <c r="JX347" s="54"/>
      <c r="JY347" s="54"/>
      <c r="JZ347" s="54"/>
      <c r="KA347" s="54"/>
      <c r="KB347" s="54"/>
      <c r="KC347" s="54"/>
      <c r="KD347" s="54"/>
      <c r="KE347" s="54"/>
      <c r="KF347" s="54"/>
      <c r="KG347" s="54"/>
      <c r="KH347" s="54"/>
      <c r="KI347" s="54"/>
      <c r="KJ347" s="54"/>
      <c r="KK347" s="54"/>
      <c r="KL347" s="54"/>
      <c r="KM347" s="54"/>
      <c r="KN347" s="54"/>
      <c r="KO347" s="54"/>
      <c r="KP347" s="54"/>
      <c r="KQ347" s="54"/>
      <c r="KR347" s="54"/>
      <c r="KS347" s="54"/>
      <c r="KT347" s="54"/>
      <c r="KU347" s="54"/>
      <c r="KV347" s="54"/>
      <c r="KW347" s="54"/>
      <c r="KX347" s="54"/>
      <c r="KY347" s="54"/>
      <c r="KZ347" s="54"/>
      <c r="LA347" s="54"/>
      <c r="LB347" s="54"/>
      <c r="LC347" s="54"/>
      <c r="LD347" s="54"/>
      <c r="LE347" s="54"/>
      <c r="LF347" s="54"/>
      <c r="LG347" s="54"/>
      <c r="LH347" s="54"/>
      <c r="LI347" s="54"/>
      <c r="LJ347" s="54"/>
      <c r="LK347" s="54"/>
      <c r="LL347" s="54"/>
      <c r="LM347" s="54"/>
      <c r="LN347" s="54"/>
      <c r="LO347" s="54"/>
      <c r="LP347" s="54"/>
      <c r="LQ347" s="54"/>
      <c r="LR347" s="54"/>
      <c r="LS347" s="54"/>
      <c r="LT347" s="54"/>
      <c r="LU347" s="54"/>
      <c r="LV347" s="54"/>
      <c r="LW347" s="54"/>
      <c r="LX347" s="54"/>
      <c r="LY347" s="54"/>
      <c r="LZ347" s="54"/>
      <c r="MA347" s="54"/>
      <c r="MB347" s="54"/>
      <c r="MC347" s="54"/>
      <c r="MD347" s="54"/>
      <c r="ME347" s="54"/>
      <c r="MF347" s="54"/>
      <c r="MG347" s="54"/>
      <c r="MH347" s="54"/>
      <c r="MI347" s="54"/>
      <c r="MJ347" s="54"/>
      <c r="MK347" s="54"/>
      <c r="ML347" s="54"/>
      <c r="MM347" s="54"/>
      <c r="MN347" s="54"/>
      <c r="MO347" s="54"/>
      <c r="MP347" s="54"/>
      <c r="MQ347" s="54"/>
      <c r="MR347" s="54"/>
      <c r="MS347" s="54"/>
      <c r="MT347" s="54"/>
      <c r="MU347" s="54"/>
      <c r="MV347" s="54"/>
      <c r="MW347" s="54"/>
      <c r="MX347" s="54"/>
      <c r="MY347" s="54"/>
      <c r="MZ347" s="54"/>
      <c r="NA347" s="54"/>
      <c r="NB347" s="54"/>
      <c r="NC347" s="54"/>
      <c r="ND347" s="54"/>
      <c r="NE347" s="54"/>
      <c r="NF347" s="54"/>
      <c r="NG347" s="54"/>
      <c r="NH347" s="54"/>
      <c r="NI347" s="54"/>
      <c r="NJ347" s="54"/>
      <c r="NK347" s="54"/>
      <c r="NL347" s="54"/>
      <c r="NM347" s="54"/>
      <c r="NN347" s="54"/>
      <c r="NO347" s="54"/>
      <c r="NP347" s="54"/>
      <c r="NQ347" s="54"/>
      <c r="NR347" s="54"/>
      <c r="NS347" s="54"/>
      <c r="NT347" s="54"/>
      <c r="NU347" s="54"/>
      <c r="NV347" s="54"/>
      <c r="NW347" s="54"/>
      <c r="NX347" s="54"/>
      <c r="NY347" s="54"/>
      <c r="NZ347" s="54"/>
      <c r="OA347" s="54"/>
      <c r="OB347" s="54"/>
      <c r="OC347" s="54"/>
      <c r="OD347" s="54"/>
      <c r="OE347" s="54"/>
      <c r="OF347" s="54"/>
      <c r="OG347" s="54"/>
      <c r="OH347" s="54"/>
      <c r="OI347" s="54"/>
      <c r="OJ347" s="54"/>
      <c r="OK347" s="54"/>
      <c r="OL347" s="54"/>
      <c r="OM347" s="54"/>
      <c r="ON347" s="54"/>
      <c r="OO347" s="54"/>
      <c r="OP347" s="54"/>
      <c r="OQ347" s="54"/>
      <c r="OR347" s="54"/>
      <c r="OS347" s="54"/>
      <c r="OT347" s="54"/>
      <c r="OU347" s="54"/>
      <c r="OV347" s="54"/>
      <c r="OW347" s="54"/>
      <c r="OX347" s="54"/>
      <c r="OY347" s="54"/>
      <c r="OZ347" s="54"/>
      <c r="PA347" s="54"/>
      <c r="PB347" s="54"/>
      <c r="PC347" s="54"/>
      <c r="PD347" s="54"/>
      <c r="PE347" s="54"/>
      <c r="PF347" s="54"/>
      <c r="PG347" s="54"/>
      <c r="PH347" s="54"/>
      <c r="PI347" s="54"/>
      <c r="PJ347" s="54"/>
      <c r="PK347" s="54"/>
      <c r="PL347" s="54"/>
      <c r="PM347" s="54"/>
      <c r="PN347" s="54"/>
      <c r="PO347" s="54"/>
      <c r="PP347" s="54"/>
      <c r="PQ347" s="54"/>
      <c r="PR347" s="54"/>
      <c r="PS347" s="54"/>
      <c r="PT347" s="54"/>
      <c r="PU347" s="54"/>
      <c r="PV347" s="54"/>
      <c r="PW347" s="54"/>
      <c r="PX347" s="54"/>
      <c r="PY347" s="54"/>
      <c r="PZ347" s="54"/>
      <c r="QA347" s="54"/>
      <c r="QB347" s="54"/>
      <c r="QC347" s="54"/>
      <c r="QD347" s="54"/>
      <c r="QE347" s="54"/>
      <c r="QF347" s="54"/>
      <c r="QG347" s="54"/>
      <c r="QH347" s="54"/>
      <c r="QI347" s="54"/>
      <c r="QJ347" s="54"/>
      <c r="QK347" s="54"/>
      <c r="QL347" s="54"/>
      <c r="QM347" s="54"/>
      <c r="QN347" s="54"/>
      <c r="QO347" s="54"/>
      <c r="QP347" s="54"/>
      <c r="QQ347" s="54"/>
      <c r="QR347" s="54"/>
      <c r="QS347" s="54"/>
      <c r="QT347" s="54"/>
      <c r="QU347" s="54"/>
      <c r="QV347" s="54"/>
      <c r="QW347" s="54"/>
      <c r="QX347" s="54"/>
      <c r="QY347" s="54"/>
      <c r="QZ347" s="54"/>
      <c r="RA347" s="54"/>
      <c r="RB347" s="54"/>
      <c r="RC347" s="54"/>
      <c r="RD347" s="54"/>
      <c r="RE347" s="54"/>
      <c r="RF347" s="54"/>
      <c r="RG347" s="54"/>
      <c r="RH347" s="54"/>
      <c r="RI347" s="54"/>
      <c r="RJ347" s="54"/>
      <c r="RK347" s="54"/>
      <c r="RL347" s="54"/>
      <c r="RM347" s="54"/>
      <c r="RN347" s="54"/>
      <c r="RO347" s="54"/>
      <c r="RP347" s="54"/>
      <c r="RQ347" s="54"/>
      <c r="RR347" s="54"/>
      <c r="RS347" s="54"/>
      <c r="RT347" s="54"/>
      <c r="RU347" s="54"/>
      <c r="RV347" s="54"/>
      <c r="RW347" s="54"/>
      <c r="RX347" s="54"/>
      <c r="RY347" s="54"/>
      <c r="RZ347" s="54"/>
      <c r="SA347" s="54"/>
      <c r="SB347" s="54"/>
      <c r="SC347" s="54"/>
      <c r="SD347" s="54"/>
      <c r="SE347" s="54"/>
      <c r="SF347" s="54"/>
      <c r="SG347" s="54"/>
      <c r="SH347" s="54"/>
      <c r="SI347" s="54"/>
      <c r="SJ347" s="54"/>
      <c r="SK347" s="54"/>
      <c r="SL347" s="54"/>
      <c r="SM347" s="54"/>
      <c r="SN347" s="54"/>
      <c r="SO347" s="54"/>
      <c r="SP347" s="54"/>
      <c r="SQ347" s="54"/>
      <c r="SR347" s="54"/>
      <c r="SS347" s="54"/>
      <c r="ST347" s="54"/>
      <c r="SU347" s="54"/>
      <c r="SV347" s="54"/>
      <c r="SW347" s="54"/>
      <c r="SX347" s="54"/>
      <c r="SY347" s="54"/>
      <c r="SZ347" s="54"/>
      <c r="TA347" s="54"/>
      <c r="TB347" s="54"/>
      <c r="TC347" s="54"/>
      <c r="TD347" s="54"/>
      <c r="TE347" s="54"/>
      <c r="TF347" s="54"/>
      <c r="TG347" s="54"/>
      <c r="TH347" s="54"/>
      <c r="TI347" s="54"/>
      <c r="TJ347" s="54"/>
      <c r="TK347" s="54"/>
      <c r="TL347" s="54"/>
      <c r="TM347" s="54"/>
      <c r="TN347" s="54"/>
      <c r="TO347" s="54"/>
      <c r="TP347" s="54"/>
      <c r="TQ347" s="54"/>
      <c r="TR347" s="54"/>
      <c r="TS347" s="54"/>
      <c r="TT347" s="54"/>
      <c r="TU347" s="54"/>
      <c r="TV347" s="54"/>
      <c r="TW347" s="54"/>
      <c r="TX347" s="54"/>
      <c r="TY347" s="54"/>
      <c r="TZ347" s="54"/>
      <c r="UA347" s="54"/>
      <c r="UB347" s="54"/>
      <c r="UC347" s="54"/>
      <c r="UD347" s="54"/>
      <c r="UE347" s="54"/>
      <c r="UF347" s="54"/>
      <c r="UG347" s="54"/>
      <c r="UH347" s="54"/>
      <c r="UI347" s="54"/>
      <c r="UJ347" s="54"/>
      <c r="UK347" s="54"/>
      <c r="UL347" s="54"/>
      <c r="UM347" s="54"/>
      <c r="UN347" s="54"/>
      <c r="UO347" s="54"/>
      <c r="UP347" s="54"/>
      <c r="UQ347" s="54"/>
      <c r="UR347" s="54"/>
      <c r="US347" s="54"/>
      <c r="UT347" s="54"/>
      <c r="UU347" s="54"/>
      <c r="UV347" s="54"/>
      <c r="UW347" s="54"/>
      <c r="UX347" s="54"/>
      <c r="UY347" s="54"/>
      <c r="UZ347" s="54"/>
      <c r="VA347" s="54"/>
      <c r="VB347" s="54"/>
      <c r="VC347" s="54"/>
      <c r="VD347" s="54"/>
      <c r="VE347" s="54"/>
      <c r="VF347" s="54"/>
      <c r="VG347" s="54"/>
      <c r="VH347" s="54"/>
      <c r="VI347" s="54"/>
      <c r="VJ347" s="54"/>
      <c r="VK347" s="54"/>
      <c r="VL347" s="54"/>
      <c r="VM347" s="54"/>
      <c r="VN347" s="54"/>
      <c r="VO347" s="54"/>
      <c r="VP347" s="54"/>
      <c r="VQ347" s="54"/>
      <c r="VR347" s="54"/>
      <c r="VS347" s="54"/>
      <c r="VT347" s="54"/>
      <c r="VU347" s="54"/>
      <c r="VV347" s="54"/>
      <c r="VW347" s="54"/>
      <c r="VX347" s="54"/>
      <c r="VY347" s="54"/>
      <c r="VZ347" s="54"/>
      <c r="WA347" s="54"/>
      <c r="WB347" s="54"/>
      <c r="WC347" s="54"/>
      <c r="WD347" s="54"/>
      <c r="WE347" s="54"/>
      <c r="WF347" s="54"/>
      <c r="WG347" s="54"/>
      <c r="WH347" s="54"/>
      <c r="WI347" s="54"/>
      <c r="WJ347" s="54"/>
      <c r="WK347" s="54"/>
      <c r="WL347" s="54"/>
      <c r="WM347" s="54"/>
      <c r="WN347" s="54"/>
      <c r="WO347" s="54"/>
      <c r="WP347" s="54"/>
      <c r="WQ347" s="54"/>
      <c r="WR347" s="54"/>
      <c r="WS347" s="54"/>
      <c r="WT347" s="54"/>
      <c r="WU347" s="54"/>
      <c r="WV347" s="54"/>
      <c r="WW347" s="54"/>
      <c r="WX347" s="54"/>
      <c r="WY347" s="54"/>
      <c r="WZ347" s="54"/>
      <c r="XA347" s="54"/>
      <c r="XB347" s="54"/>
      <c r="XC347" s="54"/>
      <c r="XD347" s="54"/>
      <c r="XE347" s="54"/>
      <c r="XF347" s="54"/>
      <c r="XG347" s="54"/>
      <c r="XH347" s="54"/>
      <c r="XI347" s="54"/>
      <c r="XJ347" s="54"/>
      <c r="XK347" s="54"/>
      <c r="XL347" s="54"/>
      <c r="XM347" s="54"/>
      <c r="XN347" s="54"/>
      <c r="XO347" s="54"/>
      <c r="XP347" s="54"/>
      <c r="XQ347" s="54"/>
      <c r="XR347" s="54"/>
      <c r="XS347" s="54"/>
      <c r="XT347" s="54"/>
      <c r="XU347" s="54"/>
      <c r="XV347" s="54"/>
      <c r="XW347" s="54"/>
      <c r="XX347" s="54"/>
      <c r="XY347" s="54"/>
      <c r="XZ347" s="54"/>
      <c r="YA347" s="54"/>
      <c r="YB347" s="54"/>
      <c r="YC347" s="54"/>
      <c r="YD347" s="54"/>
      <c r="YE347" s="54"/>
      <c r="YF347" s="54"/>
      <c r="YG347" s="54"/>
      <c r="YH347" s="54"/>
      <c r="YI347" s="54"/>
      <c r="YJ347" s="54"/>
      <c r="YK347" s="54"/>
      <c r="YL347" s="54"/>
      <c r="YM347" s="54"/>
      <c r="YN347" s="54"/>
      <c r="YO347" s="54"/>
      <c r="YP347" s="54"/>
      <c r="YQ347" s="54"/>
      <c r="YR347" s="54"/>
      <c r="YS347" s="54"/>
      <c r="YT347" s="54"/>
      <c r="YU347" s="54"/>
      <c r="YV347" s="54"/>
      <c r="YW347" s="54"/>
      <c r="YX347" s="54"/>
      <c r="YY347" s="54"/>
      <c r="YZ347" s="54"/>
      <c r="ZA347" s="54"/>
      <c r="ZB347" s="54"/>
      <c r="ZC347" s="54"/>
      <c r="ZD347" s="54"/>
      <c r="ZE347" s="54"/>
      <c r="ZF347" s="54"/>
      <c r="ZG347" s="54"/>
      <c r="ZH347" s="54"/>
      <c r="ZI347" s="54"/>
      <c r="ZJ347" s="54"/>
      <c r="ZK347" s="54"/>
      <c r="ZL347" s="54"/>
      <c r="ZM347" s="54"/>
      <c r="ZN347" s="54"/>
      <c r="ZO347" s="54"/>
      <c r="ZP347" s="54"/>
      <c r="ZQ347" s="54"/>
      <c r="ZR347" s="54"/>
      <c r="ZS347" s="54"/>
      <c r="ZT347" s="54"/>
      <c r="ZU347" s="54"/>
      <c r="ZV347" s="54"/>
      <c r="ZW347" s="54"/>
      <c r="ZX347" s="54"/>
      <c r="ZY347" s="54"/>
      <c r="ZZ347" s="54"/>
      <c r="AAA347" s="54"/>
      <c r="AAB347" s="54"/>
      <c r="AAC347" s="54"/>
      <c r="AAD347" s="54"/>
      <c r="AAE347" s="54"/>
      <c r="AAF347" s="54"/>
      <c r="AAG347" s="54"/>
      <c r="AAH347" s="54"/>
      <c r="AAI347" s="54"/>
      <c r="AAJ347" s="54"/>
      <c r="AAK347" s="54"/>
      <c r="AAL347" s="54"/>
      <c r="AAM347" s="54"/>
      <c r="AAN347" s="54"/>
      <c r="AAO347" s="54"/>
      <c r="AAP347" s="54"/>
      <c r="AAQ347" s="54"/>
      <c r="AAR347" s="54"/>
      <c r="AAS347" s="54"/>
      <c r="AAT347" s="54"/>
      <c r="AAU347" s="54"/>
      <c r="AAV347" s="54"/>
      <c r="AAW347" s="54"/>
      <c r="AAX347" s="54"/>
      <c r="AAY347" s="54"/>
      <c r="AAZ347" s="54"/>
      <c r="ABA347" s="54"/>
      <c r="ABB347" s="54"/>
      <c r="ABC347" s="54"/>
      <c r="ABD347" s="54"/>
      <c r="ABE347" s="54"/>
      <c r="ABF347" s="54"/>
      <c r="ABG347" s="54"/>
      <c r="ABH347" s="54"/>
      <c r="ABI347" s="54"/>
      <c r="ABJ347" s="54"/>
      <c r="ABK347" s="54"/>
      <c r="ABL347" s="54"/>
      <c r="ABM347" s="54"/>
      <c r="ABN347" s="54"/>
      <c r="ABO347" s="54"/>
      <c r="ABP347" s="54"/>
      <c r="ABQ347" s="54"/>
      <c r="ABR347" s="54"/>
      <c r="ABS347" s="54"/>
      <c r="ABT347" s="54"/>
      <c r="ABU347" s="54"/>
      <c r="ABV347" s="54"/>
      <c r="ABW347" s="54"/>
      <c r="ABX347" s="54"/>
      <c r="ABY347" s="54"/>
      <c r="ABZ347" s="54"/>
      <c r="ACA347" s="54"/>
      <c r="ACB347" s="54"/>
      <c r="ACC347" s="54"/>
      <c r="ACD347" s="54"/>
      <c r="ACE347" s="54"/>
      <c r="ACF347" s="54"/>
      <c r="ACG347" s="54"/>
      <c r="ACH347" s="54"/>
      <c r="ACI347" s="54"/>
      <c r="ACJ347" s="54"/>
      <c r="ACK347" s="54"/>
      <c r="ACL347" s="54"/>
      <c r="ACM347" s="54"/>
      <c r="ACN347" s="54"/>
      <c r="ACO347" s="54"/>
      <c r="ACP347" s="54"/>
      <c r="ACQ347" s="54"/>
      <c r="ACR347" s="54"/>
      <c r="ACS347" s="54"/>
      <c r="ACT347" s="54"/>
      <c r="ACU347" s="54"/>
      <c r="ACV347" s="54"/>
      <c r="ACW347" s="54"/>
      <c r="ACX347" s="54"/>
      <c r="ACY347" s="54"/>
      <c r="ACZ347" s="54"/>
      <c r="ADA347" s="54"/>
      <c r="ADB347" s="54"/>
      <c r="ADC347" s="54"/>
      <c r="ADD347" s="54"/>
      <c r="ADE347" s="54"/>
      <c r="ADF347" s="54"/>
      <c r="ADG347" s="54"/>
      <c r="ADH347" s="54"/>
      <c r="ADI347" s="54"/>
      <c r="ADJ347" s="54"/>
      <c r="ADK347" s="54"/>
      <c r="ADL347" s="54"/>
      <c r="ADM347" s="54"/>
      <c r="ADN347" s="54"/>
      <c r="ADO347" s="54"/>
      <c r="ADP347" s="54"/>
      <c r="ADQ347" s="54"/>
      <c r="ADR347" s="54"/>
      <c r="ADS347" s="54"/>
      <c r="ADT347" s="54"/>
      <c r="ADU347" s="54"/>
      <c r="ADV347" s="54"/>
      <c r="ADW347" s="54"/>
      <c r="ADX347" s="54"/>
      <c r="ADY347" s="54"/>
      <c r="ADZ347" s="54"/>
      <c r="AEA347" s="54"/>
      <c r="AEB347" s="54"/>
      <c r="AEC347" s="54"/>
      <c r="AED347" s="54"/>
      <c r="AEE347" s="54"/>
      <c r="AEF347" s="54"/>
      <c r="AEG347" s="54"/>
      <c r="AEH347" s="54"/>
      <c r="AEI347" s="54"/>
      <c r="AEJ347" s="54"/>
      <c r="AEK347" s="54"/>
      <c r="AEL347" s="54"/>
      <c r="AEM347" s="54"/>
      <c r="AEN347" s="54"/>
      <c r="AEO347" s="54"/>
      <c r="AEP347" s="54"/>
      <c r="AEQ347" s="54"/>
      <c r="AER347" s="54"/>
      <c r="AES347" s="54"/>
      <c r="AET347" s="54"/>
      <c r="AEU347" s="54"/>
      <c r="AEV347" s="54"/>
      <c r="AEW347" s="54"/>
      <c r="AEX347" s="54"/>
      <c r="AEY347" s="54"/>
      <c r="AEZ347" s="54"/>
      <c r="AFA347" s="54"/>
      <c r="AFB347" s="54"/>
      <c r="AFC347" s="54"/>
      <c r="AFD347" s="54"/>
      <c r="AFE347" s="54"/>
      <c r="AFF347" s="54"/>
      <c r="AFG347" s="54"/>
      <c r="AFH347" s="54"/>
      <c r="AFI347" s="54"/>
      <c r="AFJ347" s="54"/>
      <c r="AFK347" s="54"/>
      <c r="AFL347" s="54"/>
      <c r="AFM347" s="54"/>
      <c r="AFN347" s="54"/>
      <c r="AFO347" s="54"/>
      <c r="AFP347" s="54"/>
      <c r="AFQ347" s="54"/>
      <c r="AFR347" s="54"/>
      <c r="AFS347" s="54"/>
      <c r="AFT347" s="54"/>
      <c r="AFU347" s="54"/>
      <c r="AFV347" s="54"/>
      <c r="AFW347" s="54"/>
      <c r="AFX347" s="54"/>
      <c r="AFY347" s="54"/>
      <c r="AFZ347" s="54"/>
      <c r="AGA347" s="54"/>
      <c r="AGB347" s="54"/>
      <c r="AGC347" s="54"/>
      <c r="AGD347" s="54"/>
      <c r="AGE347" s="54"/>
      <c r="AGF347" s="54"/>
      <c r="AGG347" s="54"/>
      <c r="AGH347" s="54"/>
      <c r="AGI347" s="54"/>
      <c r="AGJ347" s="54"/>
      <c r="AGK347" s="54"/>
      <c r="AGL347" s="54"/>
      <c r="AGM347" s="54"/>
      <c r="AGN347" s="54"/>
      <c r="AGO347" s="54"/>
      <c r="AGP347" s="54"/>
      <c r="AGQ347" s="54"/>
      <c r="AGR347" s="54"/>
      <c r="AGS347" s="54"/>
      <c r="AGT347" s="54"/>
      <c r="AGU347" s="54"/>
      <c r="AGV347" s="54"/>
      <c r="AGW347" s="54"/>
      <c r="AGX347" s="54"/>
      <c r="AGY347" s="54"/>
      <c r="AGZ347" s="54"/>
      <c r="AHA347" s="54"/>
      <c r="AHB347" s="54"/>
      <c r="AHC347" s="54"/>
      <c r="AHD347" s="54"/>
      <c r="AHE347" s="54"/>
      <c r="AHF347" s="54"/>
      <c r="AHG347" s="54"/>
      <c r="AHH347" s="54"/>
      <c r="AHI347" s="54"/>
      <c r="AHJ347" s="54"/>
      <c r="AHK347" s="54"/>
      <c r="AHL347" s="54"/>
      <c r="AHM347" s="54"/>
      <c r="AHN347" s="54"/>
      <c r="AHO347" s="54"/>
      <c r="AHP347" s="54"/>
      <c r="AHQ347" s="54"/>
      <c r="AHR347" s="54"/>
      <c r="AHS347" s="54"/>
      <c r="AHT347" s="54"/>
      <c r="AHU347" s="54"/>
      <c r="AHV347" s="54"/>
      <c r="AHW347" s="54"/>
      <c r="AHX347" s="54"/>
      <c r="AHY347" s="54"/>
      <c r="AHZ347" s="54"/>
      <c r="AIA347" s="54"/>
      <c r="AIB347" s="54"/>
      <c r="AIC347" s="54"/>
      <c r="AID347" s="54"/>
      <c r="AIE347" s="54"/>
      <c r="AIF347" s="54"/>
      <c r="AIG347" s="54"/>
      <c r="AIH347" s="54"/>
      <c r="AII347" s="54"/>
      <c r="AIJ347" s="54"/>
      <c r="AIK347" s="54"/>
      <c r="AIL347" s="54"/>
      <c r="AIM347" s="54"/>
      <c r="AIN347" s="54"/>
      <c r="AIO347" s="54"/>
      <c r="AIP347" s="54"/>
      <c r="AIQ347" s="54"/>
      <c r="AIR347" s="54"/>
      <c r="AIS347" s="54"/>
      <c r="AIT347" s="54"/>
      <c r="AIU347" s="54"/>
      <c r="AIV347" s="54"/>
      <c r="AIW347" s="54"/>
      <c r="AIX347" s="54"/>
      <c r="AIY347" s="54"/>
      <c r="AIZ347" s="54"/>
      <c r="AJA347" s="54"/>
      <c r="AJB347" s="54"/>
      <c r="AJC347" s="54"/>
      <c r="AJD347" s="54"/>
      <c r="AJE347" s="54"/>
      <c r="AJF347" s="54"/>
      <c r="AJG347" s="54"/>
      <c r="AJH347" s="54"/>
      <c r="AJI347" s="54"/>
      <c r="AJJ347" s="54"/>
      <c r="AJK347" s="54"/>
      <c r="AJL347" s="54"/>
      <c r="AJM347" s="54"/>
      <c r="AJN347" s="54"/>
      <c r="AJO347" s="54"/>
      <c r="AJP347" s="54"/>
      <c r="AJQ347" s="54"/>
      <c r="AJR347" s="54"/>
      <c r="AJS347" s="54"/>
      <c r="AJT347" s="54"/>
      <c r="AJU347" s="54"/>
      <c r="AJV347" s="54"/>
      <c r="AJW347" s="54"/>
      <c r="AJX347" s="54"/>
      <c r="AJY347" s="54"/>
      <c r="AJZ347" s="54"/>
      <c r="AKA347" s="54"/>
      <c r="AKB347" s="54"/>
      <c r="AKC347" s="54"/>
      <c r="AKD347" s="54"/>
      <c r="AKE347" s="54"/>
      <c r="AKF347" s="54"/>
      <c r="AKG347" s="54"/>
      <c r="AKH347" s="54"/>
      <c r="AKI347" s="54"/>
      <c r="AKJ347" s="54"/>
      <c r="AKK347" s="54"/>
      <c r="AKL347" s="54"/>
      <c r="AKM347" s="54"/>
      <c r="AKN347" s="54"/>
      <c r="AKO347" s="54"/>
      <c r="AKP347" s="54"/>
      <c r="AKQ347" s="54"/>
      <c r="AKR347" s="54"/>
      <c r="AKS347" s="54"/>
      <c r="AKT347" s="54"/>
      <c r="AKU347" s="54"/>
      <c r="AKV347" s="54"/>
      <c r="AKW347" s="54"/>
      <c r="AKX347" s="54"/>
      <c r="AKY347" s="54"/>
      <c r="AKZ347" s="54"/>
      <c r="ALA347" s="54"/>
      <c r="ALB347" s="54"/>
      <c r="ALC347" s="54"/>
      <c r="ALD347" s="54"/>
      <c r="ALE347" s="54"/>
      <c r="ALF347" s="54"/>
      <c r="ALG347" s="54"/>
      <c r="ALH347" s="54"/>
      <c r="ALI347" s="54"/>
      <c r="ALJ347" s="54"/>
      <c r="ALK347" s="54"/>
      <c r="ALL347" s="54"/>
      <c r="ALM347" s="54"/>
      <c r="ALN347" s="54"/>
      <c r="ALO347" s="54"/>
      <c r="ALP347" s="54"/>
      <c r="ALQ347" s="54"/>
      <c r="ALR347" s="54"/>
      <c r="ALS347" s="54"/>
      <c r="ALT347" s="54"/>
    </row>
    <row r="348" spans="1:1008" customFormat="1" ht="15" customHeight="1" thickBot="1">
      <c r="A348" s="417"/>
      <c r="B348" s="417"/>
      <c r="C348" s="417"/>
      <c r="D348" s="417"/>
      <c r="E348" s="8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  <c r="GB348" s="54"/>
      <c r="GC348" s="54"/>
      <c r="GD348" s="54"/>
      <c r="GE348" s="54"/>
      <c r="GF348" s="54"/>
      <c r="GG348" s="54"/>
      <c r="GH348" s="54"/>
      <c r="GI348" s="54"/>
      <c r="GJ348" s="54"/>
      <c r="GK348" s="54"/>
      <c r="GL348" s="54"/>
      <c r="GM348" s="54"/>
      <c r="GN348" s="54"/>
      <c r="GO348" s="54"/>
      <c r="GP348" s="54"/>
      <c r="GQ348" s="54"/>
      <c r="GR348" s="54"/>
      <c r="GS348" s="54"/>
      <c r="GT348" s="54"/>
      <c r="GU348" s="54"/>
      <c r="GV348" s="54"/>
      <c r="GW348" s="54"/>
      <c r="GX348" s="54"/>
      <c r="GY348" s="54"/>
      <c r="GZ348" s="54"/>
      <c r="HA348" s="54"/>
      <c r="HB348" s="54"/>
      <c r="HC348" s="54"/>
      <c r="HD348" s="54"/>
      <c r="HE348" s="54"/>
      <c r="HF348" s="54"/>
      <c r="HG348" s="54"/>
      <c r="HH348" s="54"/>
      <c r="HI348" s="54"/>
      <c r="HJ348" s="54"/>
      <c r="HK348" s="54"/>
      <c r="HL348" s="54"/>
      <c r="HM348" s="54"/>
      <c r="HN348" s="54"/>
      <c r="HO348" s="54"/>
      <c r="HP348" s="54"/>
      <c r="HQ348" s="54"/>
      <c r="HR348" s="54"/>
      <c r="HS348" s="54"/>
      <c r="HT348" s="54"/>
      <c r="HU348" s="54"/>
      <c r="HV348" s="54"/>
      <c r="HW348" s="54"/>
      <c r="HX348" s="54"/>
      <c r="HY348" s="54"/>
      <c r="HZ348" s="54"/>
      <c r="IA348" s="54"/>
      <c r="IB348" s="54"/>
      <c r="IC348" s="54"/>
      <c r="ID348" s="54"/>
      <c r="IE348" s="54"/>
      <c r="IF348" s="54"/>
      <c r="IG348" s="54"/>
      <c r="IH348" s="54"/>
      <c r="II348" s="54"/>
      <c r="IJ348" s="54"/>
      <c r="IK348" s="54"/>
      <c r="IL348" s="54"/>
      <c r="IM348" s="54"/>
      <c r="IN348" s="54"/>
      <c r="IO348" s="54"/>
      <c r="IP348" s="54"/>
      <c r="IQ348" s="54"/>
      <c r="IR348" s="54"/>
      <c r="IS348" s="54"/>
      <c r="IT348" s="54"/>
      <c r="IU348" s="54"/>
      <c r="IV348" s="54"/>
      <c r="IW348" s="54"/>
      <c r="IX348" s="54"/>
      <c r="IY348" s="54"/>
      <c r="IZ348" s="54"/>
      <c r="JA348" s="54"/>
      <c r="JB348" s="54"/>
      <c r="JC348" s="54"/>
      <c r="JD348" s="54"/>
      <c r="JE348" s="54"/>
      <c r="JF348" s="54"/>
      <c r="JG348" s="54"/>
      <c r="JH348" s="54"/>
      <c r="JI348" s="54"/>
      <c r="JJ348" s="54"/>
      <c r="JK348" s="54"/>
      <c r="JL348" s="54"/>
      <c r="JM348" s="54"/>
      <c r="JN348" s="54"/>
      <c r="JO348" s="54"/>
      <c r="JP348" s="54"/>
      <c r="JQ348" s="54"/>
      <c r="JR348" s="54"/>
      <c r="JS348" s="54"/>
      <c r="JT348" s="54"/>
      <c r="JU348" s="54"/>
      <c r="JV348" s="54"/>
      <c r="JW348" s="54"/>
      <c r="JX348" s="54"/>
      <c r="JY348" s="54"/>
      <c r="JZ348" s="54"/>
      <c r="KA348" s="54"/>
      <c r="KB348" s="54"/>
      <c r="KC348" s="54"/>
      <c r="KD348" s="54"/>
      <c r="KE348" s="54"/>
      <c r="KF348" s="54"/>
      <c r="KG348" s="54"/>
      <c r="KH348" s="54"/>
      <c r="KI348" s="54"/>
      <c r="KJ348" s="54"/>
      <c r="KK348" s="54"/>
      <c r="KL348" s="54"/>
      <c r="KM348" s="54"/>
      <c r="KN348" s="54"/>
      <c r="KO348" s="54"/>
      <c r="KP348" s="54"/>
      <c r="KQ348" s="54"/>
      <c r="KR348" s="54"/>
      <c r="KS348" s="54"/>
      <c r="KT348" s="54"/>
      <c r="KU348" s="54"/>
      <c r="KV348" s="54"/>
      <c r="KW348" s="54"/>
      <c r="KX348" s="54"/>
      <c r="KY348" s="54"/>
      <c r="KZ348" s="54"/>
      <c r="LA348" s="54"/>
      <c r="LB348" s="54"/>
      <c r="LC348" s="54"/>
      <c r="LD348" s="54"/>
      <c r="LE348" s="54"/>
      <c r="LF348" s="54"/>
      <c r="LG348" s="54"/>
      <c r="LH348" s="54"/>
      <c r="LI348" s="54"/>
      <c r="LJ348" s="54"/>
      <c r="LK348" s="54"/>
      <c r="LL348" s="54"/>
      <c r="LM348" s="54"/>
      <c r="LN348" s="54"/>
      <c r="LO348" s="54"/>
      <c r="LP348" s="54"/>
      <c r="LQ348" s="54"/>
      <c r="LR348" s="54"/>
      <c r="LS348" s="54"/>
      <c r="LT348" s="54"/>
      <c r="LU348" s="54"/>
      <c r="LV348" s="54"/>
      <c r="LW348" s="54"/>
      <c r="LX348" s="54"/>
      <c r="LY348" s="54"/>
      <c r="LZ348" s="54"/>
      <c r="MA348" s="54"/>
      <c r="MB348" s="54"/>
      <c r="MC348" s="54"/>
      <c r="MD348" s="54"/>
      <c r="ME348" s="54"/>
      <c r="MF348" s="54"/>
      <c r="MG348" s="54"/>
      <c r="MH348" s="54"/>
      <c r="MI348" s="54"/>
      <c r="MJ348" s="54"/>
      <c r="MK348" s="54"/>
      <c r="ML348" s="54"/>
      <c r="MM348" s="54"/>
      <c r="MN348" s="54"/>
      <c r="MO348" s="54"/>
      <c r="MP348" s="54"/>
      <c r="MQ348" s="54"/>
      <c r="MR348" s="54"/>
      <c r="MS348" s="54"/>
      <c r="MT348" s="54"/>
      <c r="MU348" s="54"/>
      <c r="MV348" s="54"/>
      <c r="MW348" s="54"/>
      <c r="MX348" s="54"/>
      <c r="MY348" s="54"/>
      <c r="MZ348" s="54"/>
      <c r="NA348" s="54"/>
      <c r="NB348" s="54"/>
      <c r="NC348" s="54"/>
      <c r="ND348" s="54"/>
      <c r="NE348" s="54"/>
      <c r="NF348" s="54"/>
      <c r="NG348" s="54"/>
      <c r="NH348" s="54"/>
      <c r="NI348" s="54"/>
      <c r="NJ348" s="54"/>
      <c r="NK348" s="54"/>
      <c r="NL348" s="54"/>
      <c r="NM348" s="54"/>
      <c r="NN348" s="54"/>
      <c r="NO348" s="54"/>
      <c r="NP348" s="54"/>
      <c r="NQ348" s="54"/>
      <c r="NR348" s="54"/>
      <c r="NS348" s="54"/>
      <c r="NT348" s="54"/>
      <c r="NU348" s="54"/>
      <c r="NV348" s="54"/>
      <c r="NW348" s="54"/>
      <c r="NX348" s="54"/>
      <c r="NY348" s="54"/>
      <c r="NZ348" s="54"/>
      <c r="OA348" s="54"/>
      <c r="OB348" s="54"/>
      <c r="OC348" s="54"/>
      <c r="OD348" s="54"/>
      <c r="OE348" s="54"/>
      <c r="OF348" s="54"/>
      <c r="OG348" s="54"/>
      <c r="OH348" s="54"/>
      <c r="OI348" s="54"/>
      <c r="OJ348" s="54"/>
      <c r="OK348" s="54"/>
      <c r="OL348" s="54"/>
      <c r="OM348" s="54"/>
      <c r="ON348" s="54"/>
      <c r="OO348" s="54"/>
      <c r="OP348" s="54"/>
      <c r="OQ348" s="54"/>
      <c r="OR348" s="54"/>
      <c r="OS348" s="54"/>
      <c r="OT348" s="54"/>
      <c r="OU348" s="54"/>
      <c r="OV348" s="54"/>
      <c r="OW348" s="54"/>
      <c r="OX348" s="54"/>
      <c r="OY348" s="54"/>
      <c r="OZ348" s="54"/>
      <c r="PA348" s="54"/>
      <c r="PB348" s="54"/>
      <c r="PC348" s="54"/>
      <c r="PD348" s="54"/>
      <c r="PE348" s="54"/>
      <c r="PF348" s="54"/>
      <c r="PG348" s="54"/>
      <c r="PH348" s="54"/>
      <c r="PI348" s="54"/>
      <c r="PJ348" s="54"/>
      <c r="PK348" s="54"/>
      <c r="PL348" s="54"/>
      <c r="PM348" s="54"/>
      <c r="PN348" s="54"/>
      <c r="PO348" s="54"/>
      <c r="PP348" s="54"/>
      <c r="PQ348" s="54"/>
      <c r="PR348" s="54"/>
      <c r="PS348" s="54"/>
      <c r="PT348" s="54"/>
      <c r="PU348" s="54"/>
      <c r="PV348" s="54"/>
      <c r="PW348" s="54"/>
      <c r="PX348" s="54"/>
      <c r="PY348" s="54"/>
      <c r="PZ348" s="54"/>
      <c r="QA348" s="54"/>
      <c r="QB348" s="54"/>
      <c r="QC348" s="54"/>
      <c r="QD348" s="54"/>
      <c r="QE348" s="54"/>
      <c r="QF348" s="54"/>
      <c r="QG348" s="54"/>
      <c r="QH348" s="54"/>
      <c r="QI348" s="54"/>
      <c r="QJ348" s="54"/>
      <c r="QK348" s="54"/>
      <c r="QL348" s="54"/>
      <c r="QM348" s="54"/>
      <c r="QN348" s="54"/>
      <c r="QO348" s="54"/>
      <c r="QP348" s="54"/>
      <c r="QQ348" s="54"/>
      <c r="QR348" s="54"/>
      <c r="QS348" s="54"/>
      <c r="QT348" s="54"/>
      <c r="QU348" s="54"/>
      <c r="QV348" s="54"/>
      <c r="QW348" s="54"/>
      <c r="QX348" s="54"/>
      <c r="QY348" s="54"/>
      <c r="QZ348" s="54"/>
      <c r="RA348" s="54"/>
      <c r="RB348" s="54"/>
      <c r="RC348" s="54"/>
      <c r="RD348" s="54"/>
      <c r="RE348" s="54"/>
      <c r="RF348" s="54"/>
      <c r="RG348" s="54"/>
      <c r="RH348" s="54"/>
      <c r="RI348" s="54"/>
      <c r="RJ348" s="54"/>
      <c r="RK348" s="54"/>
      <c r="RL348" s="54"/>
      <c r="RM348" s="54"/>
      <c r="RN348" s="54"/>
      <c r="RO348" s="54"/>
      <c r="RP348" s="54"/>
      <c r="RQ348" s="54"/>
      <c r="RR348" s="54"/>
      <c r="RS348" s="54"/>
      <c r="RT348" s="54"/>
      <c r="RU348" s="54"/>
      <c r="RV348" s="54"/>
      <c r="RW348" s="54"/>
      <c r="RX348" s="54"/>
      <c r="RY348" s="54"/>
      <c r="RZ348" s="54"/>
      <c r="SA348" s="54"/>
      <c r="SB348" s="54"/>
      <c r="SC348" s="54"/>
      <c r="SD348" s="54"/>
      <c r="SE348" s="54"/>
      <c r="SF348" s="54"/>
      <c r="SG348" s="54"/>
      <c r="SH348" s="54"/>
      <c r="SI348" s="54"/>
      <c r="SJ348" s="54"/>
      <c r="SK348" s="54"/>
      <c r="SL348" s="54"/>
      <c r="SM348" s="54"/>
      <c r="SN348" s="54"/>
      <c r="SO348" s="54"/>
      <c r="SP348" s="54"/>
      <c r="SQ348" s="54"/>
      <c r="SR348" s="54"/>
      <c r="SS348" s="54"/>
      <c r="ST348" s="54"/>
      <c r="SU348" s="54"/>
      <c r="SV348" s="54"/>
      <c r="SW348" s="54"/>
      <c r="SX348" s="54"/>
      <c r="SY348" s="54"/>
      <c r="SZ348" s="54"/>
      <c r="TA348" s="54"/>
      <c r="TB348" s="54"/>
      <c r="TC348" s="54"/>
      <c r="TD348" s="54"/>
      <c r="TE348" s="54"/>
      <c r="TF348" s="54"/>
      <c r="TG348" s="54"/>
      <c r="TH348" s="54"/>
      <c r="TI348" s="54"/>
      <c r="TJ348" s="54"/>
      <c r="TK348" s="54"/>
      <c r="TL348" s="54"/>
      <c r="TM348" s="54"/>
      <c r="TN348" s="54"/>
      <c r="TO348" s="54"/>
      <c r="TP348" s="54"/>
      <c r="TQ348" s="54"/>
      <c r="TR348" s="54"/>
      <c r="TS348" s="54"/>
      <c r="TT348" s="54"/>
      <c r="TU348" s="54"/>
      <c r="TV348" s="54"/>
      <c r="TW348" s="54"/>
      <c r="TX348" s="54"/>
      <c r="TY348" s="54"/>
      <c r="TZ348" s="54"/>
      <c r="UA348" s="54"/>
      <c r="UB348" s="54"/>
      <c r="UC348" s="54"/>
      <c r="UD348" s="54"/>
      <c r="UE348" s="54"/>
      <c r="UF348" s="54"/>
      <c r="UG348" s="54"/>
      <c r="UH348" s="54"/>
      <c r="UI348" s="54"/>
      <c r="UJ348" s="54"/>
      <c r="UK348" s="54"/>
      <c r="UL348" s="54"/>
      <c r="UM348" s="54"/>
      <c r="UN348" s="54"/>
      <c r="UO348" s="54"/>
      <c r="UP348" s="54"/>
      <c r="UQ348" s="54"/>
      <c r="UR348" s="54"/>
      <c r="US348" s="54"/>
      <c r="UT348" s="54"/>
      <c r="UU348" s="54"/>
      <c r="UV348" s="54"/>
      <c r="UW348" s="54"/>
      <c r="UX348" s="54"/>
      <c r="UY348" s="54"/>
      <c r="UZ348" s="54"/>
      <c r="VA348" s="54"/>
      <c r="VB348" s="54"/>
      <c r="VC348" s="54"/>
      <c r="VD348" s="54"/>
      <c r="VE348" s="54"/>
      <c r="VF348" s="54"/>
      <c r="VG348" s="54"/>
      <c r="VH348" s="54"/>
      <c r="VI348" s="54"/>
      <c r="VJ348" s="54"/>
      <c r="VK348" s="54"/>
      <c r="VL348" s="54"/>
      <c r="VM348" s="54"/>
      <c r="VN348" s="54"/>
      <c r="VO348" s="54"/>
      <c r="VP348" s="54"/>
      <c r="VQ348" s="54"/>
      <c r="VR348" s="54"/>
      <c r="VS348" s="54"/>
      <c r="VT348" s="54"/>
      <c r="VU348" s="54"/>
      <c r="VV348" s="54"/>
      <c r="VW348" s="54"/>
      <c r="VX348" s="54"/>
      <c r="VY348" s="54"/>
      <c r="VZ348" s="54"/>
      <c r="WA348" s="54"/>
      <c r="WB348" s="54"/>
      <c r="WC348" s="54"/>
      <c r="WD348" s="54"/>
      <c r="WE348" s="54"/>
      <c r="WF348" s="54"/>
      <c r="WG348" s="54"/>
      <c r="WH348" s="54"/>
      <c r="WI348" s="54"/>
      <c r="WJ348" s="54"/>
      <c r="WK348" s="54"/>
      <c r="WL348" s="54"/>
      <c r="WM348" s="54"/>
      <c r="WN348" s="54"/>
      <c r="WO348" s="54"/>
      <c r="WP348" s="54"/>
      <c r="WQ348" s="54"/>
      <c r="WR348" s="54"/>
      <c r="WS348" s="54"/>
      <c r="WT348" s="54"/>
      <c r="WU348" s="54"/>
      <c r="WV348" s="54"/>
      <c r="WW348" s="54"/>
      <c r="WX348" s="54"/>
      <c r="WY348" s="54"/>
      <c r="WZ348" s="54"/>
      <c r="XA348" s="54"/>
      <c r="XB348" s="54"/>
      <c r="XC348" s="54"/>
      <c r="XD348" s="54"/>
      <c r="XE348" s="54"/>
      <c r="XF348" s="54"/>
      <c r="XG348" s="54"/>
      <c r="XH348" s="54"/>
      <c r="XI348" s="54"/>
      <c r="XJ348" s="54"/>
      <c r="XK348" s="54"/>
      <c r="XL348" s="54"/>
      <c r="XM348" s="54"/>
      <c r="XN348" s="54"/>
      <c r="XO348" s="54"/>
      <c r="XP348" s="54"/>
      <c r="XQ348" s="54"/>
      <c r="XR348" s="54"/>
      <c r="XS348" s="54"/>
      <c r="XT348" s="54"/>
      <c r="XU348" s="54"/>
      <c r="XV348" s="54"/>
      <c r="XW348" s="54"/>
      <c r="XX348" s="54"/>
      <c r="XY348" s="54"/>
      <c r="XZ348" s="54"/>
      <c r="YA348" s="54"/>
      <c r="YB348" s="54"/>
      <c r="YC348" s="54"/>
      <c r="YD348" s="54"/>
      <c r="YE348" s="54"/>
      <c r="YF348" s="54"/>
      <c r="YG348" s="54"/>
      <c r="YH348" s="54"/>
      <c r="YI348" s="54"/>
      <c r="YJ348" s="54"/>
      <c r="YK348" s="54"/>
      <c r="YL348" s="54"/>
      <c r="YM348" s="54"/>
      <c r="YN348" s="54"/>
      <c r="YO348" s="54"/>
      <c r="YP348" s="54"/>
      <c r="YQ348" s="54"/>
      <c r="YR348" s="54"/>
      <c r="YS348" s="54"/>
      <c r="YT348" s="54"/>
      <c r="YU348" s="54"/>
      <c r="YV348" s="54"/>
      <c r="YW348" s="54"/>
      <c r="YX348" s="54"/>
      <c r="YY348" s="54"/>
      <c r="YZ348" s="54"/>
      <c r="ZA348" s="54"/>
      <c r="ZB348" s="54"/>
      <c r="ZC348" s="54"/>
      <c r="ZD348" s="54"/>
      <c r="ZE348" s="54"/>
      <c r="ZF348" s="54"/>
      <c r="ZG348" s="54"/>
      <c r="ZH348" s="54"/>
      <c r="ZI348" s="54"/>
      <c r="ZJ348" s="54"/>
      <c r="ZK348" s="54"/>
      <c r="ZL348" s="54"/>
      <c r="ZM348" s="54"/>
      <c r="ZN348" s="54"/>
      <c r="ZO348" s="54"/>
      <c r="ZP348" s="54"/>
      <c r="ZQ348" s="54"/>
      <c r="ZR348" s="54"/>
      <c r="ZS348" s="54"/>
      <c r="ZT348" s="54"/>
      <c r="ZU348" s="54"/>
      <c r="ZV348" s="54"/>
      <c r="ZW348" s="54"/>
      <c r="ZX348" s="54"/>
      <c r="ZY348" s="54"/>
      <c r="ZZ348" s="54"/>
      <c r="AAA348" s="54"/>
      <c r="AAB348" s="54"/>
      <c r="AAC348" s="54"/>
      <c r="AAD348" s="54"/>
      <c r="AAE348" s="54"/>
      <c r="AAF348" s="54"/>
      <c r="AAG348" s="54"/>
      <c r="AAH348" s="54"/>
      <c r="AAI348" s="54"/>
      <c r="AAJ348" s="54"/>
      <c r="AAK348" s="54"/>
      <c r="AAL348" s="54"/>
      <c r="AAM348" s="54"/>
      <c r="AAN348" s="54"/>
      <c r="AAO348" s="54"/>
      <c r="AAP348" s="54"/>
      <c r="AAQ348" s="54"/>
      <c r="AAR348" s="54"/>
      <c r="AAS348" s="54"/>
      <c r="AAT348" s="54"/>
      <c r="AAU348" s="54"/>
      <c r="AAV348" s="54"/>
      <c r="AAW348" s="54"/>
      <c r="AAX348" s="54"/>
      <c r="AAY348" s="54"/>
      <c r="AAZ348" s="54"/>
      <c r="ABA348" s="54"/>
      <c r="ABB348" s="54"/>
      <c r="ABC348" s="54"/>
      <c r="ABD348" s="54"/>
      <c r="ABE348" s="54"/>
      <c r="ABF348" s="54"/>
      <c r="ABG348" s="54"/>
      <c r="ABH348" s="54"/>
      <c r="ABI348" s="54"/>
      <c r="ABJ348" s="54"/>
      <c r="ABK348" s="54"/>
      <c r="ABL348" s="54"/>
      <c r="ABM348" s="54"/>
      <c r="ABN348" s="54"/>
      <c r="ABO348" s="54"/>
      <c r="ABP348" s="54"/>
      <c r="ABQ348" s="54"/>
      <c r="ABR348" s="54"/>
      <c r="ABS348" s="54"/>
      <c r="ABT348" s="54"/>
      <c r="ABU348" s="54"/>
      <c r="ABV348" s="54"/>
      <c r="ABW348" s="54"/>
      <c r="ABX348" s="54"/>
      <c r="ABY348" s="54"/>
      <c r="ABZ348" s="54"/>
      <c r="ACA348" s="54"/>
      <c r="ACB348" s="54"/>
      <c r="ACC348" s="54"/>
      <c r="ACD348" s="54"/>
      <c r="ACE348" s="54"/>
      <c r="ACF348" s="54"/>
      <c r="ACG348" s="54"/>
      <c r="ACH348" s="54"/>
      <c r="ACI348" s="54"/>
      <c r="ACJ348" s="54"/>
      <c r="ACK348" s="54"/>
      <c r="ACL348" s="54"/>
      <c r="ACM348" s="54"/>
      <c r="ACN348" s="54"/>
      <c r="ACO348" s="54"/>
      <c r="ACP348" s="54"/>
      <c r="ACQ348" s="54"/>
      <c r="ACR348" s="54"/>
      <c r="ACS348" s="54"/>
      <c r="ACT348" s="54"/>
      <c r="ACU348" s="54"/>
      <c r="ACV348" s="54"/>
      <c r="ACW348" s="54"/>
      <c r="ACX348" s="54"/>
      <c r="ACY348" s="54"/>
      <c r="ACZ348" s="54"/>
      <c r="ADA348" s="54"/>
      <c r="ADB348" s="54"/>
      <c r="ADC348" s="54"/>
      <c r="ADD348" s="54"/>
      <c r="ADE348" s="54"/>
      <c r="ADF348" s="54"/>
      <c r="ADG348" s="54"/>
      <c r="ADH348" s="54"/>
      <c r="ADI348" s="54"/>
      <c r="ADJ348" s="54"/>
      <c r="ADK348" s="54"/>
      <c r="ADL348" s="54"/>
      <c r="ADM348" s="54"/>
      <c r="ADN348" s="54"/>
      <c r="ADO348" s="54"/>
      <c r="ADP348" s="54"/>
      <c r="ADQ348" s="54"/>
      <c r="ADR348" s="54"/>
      <c r="ADS348" s="54"/>
      <c r="ADT348" s="54"/>
      <c r="ADU348" s="54"/>
      <c r="ADV348" s="54"/>
      <c r="ADW348" s="54"/>
      <c r="ADX348" s="54"/>
      <c r="ADY348" s="54"/>
      <c r="ADZ348" s="54"/>
      <c r="AEA348" s="54"/>
      <c r="AEB348" s="54"/>
      <c r="AEC348" s="54"/>
      <c r="AED348" s="54"/>
      <c r="AEE348" s="54"/>
      <c r="AEF348" s="54"/>
      <c r="AEG348" s="54"/>
      <c r="AEH348" s="54"/>
      <c r="AEI348" s="54"/>
      <c r="AEJ348" s="54"/>
      <c r="AEK348" s="54"/>
      <c r="AEL348" s="54"/>
      <c r="AEM348" s="54"/>
      <c r="AEN348" s="54"/>
      <c r="AEO348" s="54"/>
      <c r="AEP348" s="54"/>
      <c r="AEQ348" s="54"/>
      <c r="AER348" s="54"/>
      <c r="AES348" s="54"/>
      <c r="AET348" s="54"/>
      <c r="AEU348" s="54"/>
      <c r="AEV348" s="54"/>
      <c r="AEW348" s="54"/>
      <c r="AEX348" s="54"/>
      <c r="AEY348" s="54"/>
      <c r="AEZ348" s="54"/>
      <c r="AFA348" s="54"/>
      <c r="AFB348" s="54"/>
      <c r="AFC348" s="54"/>
      <c r="AFD348" s="54"/>
      <c r="AFE348" s="54"/>
      <c r="AFF348" s="54"/>
      <c r="AFG348" s="54"/>
      <c r="AFH348" s="54"/>
      <c r="AFI348" s="54"/>
      <c r="AFJ348" s="54"/>
      <c r="AFK348" s="54"/>
      <c r="AFL348" s="54"/>
      <c r="AFM348" s="54"/>
      <c r="AFN348" s="54"/>
      <c r="AFO348" s="54"/>
      <c r="AFP348" s="54"/>
      <c r="AFQ348" s="54"/>
      <c r="AFR348" s="54"/>
      <c r="AFS348" s="54"/>
      <c r="AFT348" s="54"/>
      <c r="AFU348" s="54"/>
      <c r="AFV348" s="54"/>
      <c r="AFW348" s="54"/>
      <c r="AFX348" s="54"/>
      <c r="AFY348" s="54"/>
      <c r="AFZ348" s="54"/>
      <c r="AGA348" s="54"/>
      <c r="AGB348" s="54"/>
      <c r="AGC348" s="54"/>
      <c r="AGD348" s="54"/>
      <c r="AGE348" s="54"/>
      <c r="AGF348" s="54"/>
      <c r="AGG348" s="54"/>
      <c r="AGH348" s="54"/>
      <c r="AGI348" s="54"/>
      <c r="AGJ348" s="54"/>
      <c r="AGK348" s="54"/>
      <c r="AGL348" s="54"/>
      <c r="AGM348" s="54"/>
      <c r="AGN348" s="54"/>
      <c r="AGO348" s="54"/>
      <c r="AGP348" s="54"/>
      <c r="AGQ348" s="54"/>
      <c r="AGR348" s="54"/>
      <c r="AGS348" s="54"/>
      <c r="AGT348" s="54"/>
      <c r="AGU348" s="54"/>
      <c r="AGV348" s="54"/>
      <c r="AGW348" s="54"/>
      <c r="AGX348" s="54"/>
      <c r="AGY348" s="54"/>
      <c r="AGZ348" s="54"/>
      <c r="AHA348" s="54"/>
      <c r="AHB348" s="54"/>
      <c r="AHC348" s="54"/>
      <c r="AHD348" s="54"/>
      <c r="AHE348" s="54"/>
      <c r="AHF348" s="54"/>
      <c r="AHG348" s="54"/>
      <c r="AHH348" s="54"/>
      <c r="AHI348" s="54"/>
      <c r="AHJ348" s="54"/>
      <c r="AHK348" s="54"/>
      <c r="AHL348" s="54"/>
      <c r="AHM348" s="54"/>
      <c r="AHN348" s="54"/>
      <c r="AHO348" s="54"/>
      <c r="AHP348" s="54"/>
      <c r="AHQ348" s="54"/>
      <c r="AHR348" s="54"/>
      <c r="AHS348" s="54"/>
      <c r="AHT348" s="54"/>
      <c r="AHU348" s="54"/>
      <c r="AHV348" s="54"/>
      <c r="AHW348" s="54"/>
      <c r="AHX348" s="54"/>
      <c r="AHY348" s="54"/>
      <c r="AHZ348" s="54"/>
      <c r="AIA348" s="54"/>
      <c r="AIB348" s="54"/>
      <c r="AIC348" s="54"/>
      <c r="AID348" s="54"/>
      <c r="AIE348" s="54"/>
      <c r="AIF348" s="54"/>
      <c r="AIG348" s="54"/>
      <c r="AIH348" s="54"/>
      <c r="AII348" s="54"/>
      <c r="AIJ348" s="54"/>
      <c r="AIK348" s="54"/>
      <c r="AIL348" s="54"/>
      <c r="AIM348" s="54"/>
      <c r="AIN348" s="54"/>
      <c r="AIO348" s="54"/>
      <c r="AIP348" s="54"/>
      <c r="AIQ348" s="54"/>
      <c r="AIR348" s="54"/>
      <c r="AIS348" s="54"/>
      <c r="AIT348" s="54"/>
      <c r="AIU348" s="54"/>
      <c r="AIV348" s="54"/>
      <c r="AIW348" s="54"/>
      <c r="AIX348" s="54"/>
      <c r="AIY348" s="54"/>
      <c r="AIZ348" s="54"/>
      <c r="AJA348" s="54"/>
      <c r="AJB348" s="54"/>
      <c r="AJC348" s="54"/>
      <c r="AJD348" s="54"/>
      <c r="AJE348" s="54"/>
      <c r="AJF348" s="54"/>
      <c r="AJG348" s="54"/>
      <c r="AJH348" s="54"/>
      <c r="AJI348" s="54"/>
      <c r="AJJ348" s="54"/>
      <c r="AJK348" s="54"/>
      <c r="AJL348" s="54"/>
      <c r="AJM348" s="54"/>
      <c r="AJN348" s="54"/>
      <c r="AJO348" s="54"/>
      <c r="AJP348" s="54"/>
      <c r="AJQ348" s="54"/>
      <c r="AJR348" s="54"/>
      <c r="AJS348" s="54"/>
      <c r="AJT348" s="54"/>
      <c r="AJU348" s="54"/>
      <c r="AJV348" s="54"/>
      <c r="AJW348" s="54"/>
      <c r="AJX348" s="54"/>
      <c r="AJY348" s="54"/>
      <c r="AJZ348" s="54"/>
      <c r="AKA348" s="54"/>
      <c r="AKB348" s="54"/>
      <c r="AKC348" s="54"/>
      <c r="AKD348" s="54"/>
      <c r="AKE348" s="54"/>
      <c r="AKF348" s="54"/>
      <c r="AKG348" s="54"/>
      <c r="AKH348" s="54"/>
      <c r="AKI348" s="54"/>
      <c r="AKJ348" s="54"/>
      <c r="AKK348" s="54"/>
      <c r="AKL348" s="54"/>
      <c r="AKM348" s="54"/>
      <c r="AKN348" s="54"/>
      <c r="AKO348" s="54"/>
      <c r="AKP348" s="54"/>
      <c r="AKQ348" s="54"/>
      <c r="AKR348" s="54"/>
      <c r="AKS348" s="54"/>
      <c r="AKT348" s="54"/>
      <c r="AKU348" s="54"/>
      <c r="AKV348" s="54"/>
      <c r="AKW348" s="54"/>
      <c r="AKX348" s="54"/>
      <c r="AKY348" s="54"/>
      <c r="AKZ348" s="54"/>
      <c r="ALA348" s="54"/>
      <c r="ALB348" s="54"/>
      <c r="ALC348" s="54"/>
      <c r="ALD348" s="54"/>
      <c r="ALE348" s="54"/>
      <c r="ALF348" s="54"/>
      <c r="ALG348" s="54"/>
      <c r="ALH348" s="54"/>
      <c r="ALI348" s="54"/>
      <c r="ALJ348" s="54"/>
      <c r="ALK348" s="54"/>
      <c r="ALL348" s="54"/>
      <c r="ALM348" s="54"/>
      <c r="ALN348" s="54"/>
      <c r="ALO348" s="54"/>
      <c r="ALP348" s="54"/>
      <c r="ALQ348" s="54"/>
      <c r="ALR348" s="54"/>
      <c r="ALS348" s="54"/>
      <c r="ALT348" s="54"/>
    </row>
    <row r="349" spans="1:1008" ht="27" customHeight="1">
      <c r="A349" s="410" t="s">
        <v>497</v>
      </c>
      <c r="B349" s="410"/>
      <c r="C349" s="410"/>
      <c r="D349" s="410"/>
    </row>
    <row r="350" spans="1:1008" ht="63.75" customHeight="1">
      <c r="A350" s="261" t="s">
        <v>479</v>
      </c>
      <c r="B350" s="262"/>
      <c r="C350" s="262"/>
      <c r="D350" s="266"/>
    </row>
    <row r="351" spans="1:1008" ht="27" customHeight="1">
      <c r="A351" s="273" t="s">
        <v>498</v>
      </c>
      <c r="B351" s="274"/>
      <c r="C351" s="275"/>
      <c r="D351" s="32" t="s">
        <v>8</v>
      </c>
    </row>
    <row r="352" spans="1:1008" ht="27" customHeight="1">
      <c r="A352" s="273" t="s">
        <v>164</v>
      </c>
      <c r="B352" s="274"/>
      <c r="C352" s="275"/>
      <c r="D352" s="33" t="s">
        <v>3</v>
      </c>
    </row>
    <row r="353" spans="1:5" ht="27" customHeight="1">
      <c r="A353" s="261" t="s">
        <v>480</v>
      </c>
      <c r="B353" s="262"/>
      <c r="C353" s="263"/>
      <c r="D353" s="145"/>
      <c r="E353" s="8">
        <v>3</v>
      </c>
    </row>
    <row r="354" spans="1:5" ht="27" customHeight="1">
      <c r="A354" s="261" t="s">
        <v>481</v>
      </c>
      <c r="B354" s="262"/>
      <c r="C354" s="263"/>
      <c r="D354" s="145"/>
      <c r="E354" s="8">
        <v>3</v>
      </c>
    </row>
    <row r="355" spans="1:5" ht="27" customHeight="1">
      <c r="A355" s="261" t="s">
        <v>482</v>
      </c>
      <c r="B355" s="262"/>
      <c r="C355" s="263"/>
      <c r="D355" s="145"/>
      <c r="E355" s="8">
        <v>3</v>
      </c>
    </row>
    <row r="356" spans="1:5" ht="27" customHeight="1">
      <c r="A356" s="261" t="s">
        <v>483</v>
      </c>
      <c r="B356" s="262"/>
      <c r="C356" s="263"/>
      <c r="D356" s="145"/>
      <c r="E356" s="8">
        <v>3</v>
      </c>
    </row>
    <row r="357" spans="1:5" ht="27" customHeight="1">
      <c r="A357" s="261" t="s">
        <v>484</v>
      </c>
      <c r="B357" s="262"/>
      <c r="C357" s="263"/>
      <c r="D357" s="145"/>
      <c r="E357" s="8">
        <v>3</v>
      </c>
    </row>
    <row r="358" spans="1:5" ht="27" customHeight="1">
      <c r="A358" s="261" t="s">
        <v>485</v>
      </c>
      <c r="B358" s="262"/>
      <c r="C358" s="263"/>
      <c r="D358" s="145"/>
      <c r="E358" s="8">
        <v>3</v>
      </c>
    </row>
    <row r="359" spans="1:5" ht="27" customHeight="1">
      <c r="A359" s="261" t="s">
        <v>486</v>
      </c>
      <c r="B359" s="262"/>
      <c r="C359" s="263"/>
      <c r="D359" s="145"/>
      <c r="E359" s="8">
        <v>3</v>
      </c>
    </row>
    <row r="360" spans="1:5" ht="27" customHeight="1">
      <c r="A360" s="261" t="s">
        <v>487</v>
      </c>
      <c r="B360" s="262"/>
      <c r="C360" s="263"/>
      <c r="D360" s="145"/>
      <c r="E360" s="8">
        <v>3</v>
      </c>
    </row>
    <row r="361" spans="1:5" ht="27" customHeight="1">
      <c r="A361" s="261" t="s">
        <v>488</v>
      </c>
      <c r="B361" s="262"/>
      <c r="C361" s="263"/>
      <c r="D361" s="145"/>
      <c r="E361" s="8">
        <v>3</v>
      </c>
    </row>
    <row r="362" spans="1:5" ht="27" customHeight="1">
      <c r="A362" s="261" t="s">
        <v>489</v>
      </c>
      <c r="B362" s="262"/>
      <c r="C362" s="263"/>
      <c r="D362" s="145"/>
      <c r="E362" s="8">
        <v>3</v>
      </c>
    </row>
    <row r="363" spans="1:5" ht="27" customHeight="1">
      <c r="A363" s="261" t="s">
        <v>490</v>
      </c>
      <c r="B363" s="262"/>
      <c r="C363" s="263"/>
      <c r="D363" s="145"/>
      <c r="E363" s="8">
        <v>3</v>
      </c>
    </row>
    <row r="364" spans="1:5" ht="27" customHeight="1">
      <c r="A364" s="273" t="s">
        <v>150</v>
      </c>
      <c r="B364" s="274"/>
      <c r="C364" s="275"/>
      <c r="D364" s="33" t="s">
        <v>3</v>
      </c>
    </row>
    <row r="365" spans="1:5" ht="27" customHeight="1">
      <c r="A365" s="261" t="s">
        <v>491</v>
      </c>
      <c r="B365" s="262"/>
      <c r="C365" s="263"/>
      <c r="D365" s="2"/>
      <c r="E365" s="8">
        <v>3</v>
      </c>
    </row>
    <row r="366" spans="1:5" ht="27" customHeight="1">
      <c r="A366" s="261" t="s">
        <v>492</v>
      </c>
      <c r="B366" s="262"/>
      <c r="C366" s="263"/>
      <c r="D366" s="104"/>
      <c r="E366" s="8">
        <v>3</v>
      </c>
    </row>
    <row r="367" spans="1:5" ht="27" customHeight="1">
      <c r="A367" s="273" t="s">
        <v>383</v>
      </c>
      <c r="B367" s="274"/>
      <c r="C367" s="275"/>
      <c r="D367" s="33" t="s">
        <v>3</v>
      </c>
      <c r="E367" s="8"/>
    </row>
    <row r="368" spans="1:5" ht="27" customHeight="1">
      <c r="A368" s="261" t="s">
        <v>493</v>
      </c>
      <c r="B368" s="262"/>
      <c r="C368" s="263"/>
      <c r="D368" s="2"/>
      <c r="E368" s="8">
        <v>3</v>
      </c>
    </row>
    <row r="369" spans="1:5" ht="27" customHeight="1">
      <c r="A369" s="261" t="s">
        <v>494</v>
      </c>
      <c r="B369" s="262"/>
      <c r="C369" s="263"/>
      <c r="D369" s="104"/>
      <c r="E369" s="8">
        <v>3</v>
      </c>
    </row>
    <row r="370" spans="1:5" ht="27" customHeight="1">
      <c r="A370" s="261" t="s">
        <v>495</v>
      </c>
      <c r="B370" s="262"/>
      <c r="C370" s="263"/>
      <c r="D370" s="104"/>
      <c r="E370" s="8">
        <v>3</v>
      </c>
    </row>
    <row r="371" spans="1:5" ht="27" customHeight="1">
      <c r="A371" s="261" t="s">
        <v>496</v>
      </c>
      <c r="B371" s="262"/>
      <c r="C371" s="263"/>
      <c r="D371" s="104"/>
      <c r="E371" s="8">
        <v>3</v>
      </c>
    </row>
    <row r="372" spans="1:5" ht="27" customHeight="1">
      <c r="A372" s="224" t="s">
        <v>193</v>
      </c>
      <c r="B372" s="224"/>
      <c r="C372" s="224"/>
      <c r="D372" s="38">
        <f>SUM(D353:D371)</f>
        <v>0</v>
      </c>
      <c r="E372" s="9">
        <f>SUM(E353:E371)</f>
        <v>51</v>
      </c>
    </row>
    <row r="373" spans="1:5" ht="80.25" customHeight="1" thickBot="1">
      <c r="A373" s="59" t="s">
        <v>106</v>
      </c>
      <c r="B373" s="225" t="s">
        <v>131</v>
      </c>
      <c r="C373" s="225"/>
      <c r="D373" s="225"/>
      <c r="E373" s="8"/>
    </row>
    <row r="374" spans="1:5" ht="25.5" customHeight="1">
      <c r="A374" s="283" t="s">
        <v>499</v>
      </c>
      <c r="B374" s="284"/>
      <c r="C374" s="40" t="s">
        <v>152</v>
      </c>
      <c r="D374" s="41" t="s">
        <v>153</v>
      </c>
    </row>
    <row r="375" spans="1:5" ht="25.5" customHeight="1" thickBot="1">
      <c r="A375" s="285"/>
      <c r="B375" s="286"/>
      <c r="C375" s="60">
        <f>D372</f>
        <v>0</v>
      </c>
      <c r="D375" s="43">
        <f>C375/51*100</f>
        <v>0</v>
      </c>
    </row>
    <row r="376" spans="1:5" ht="15" customHeight="1" thickBot="1">
      <c r="A376" s="412"/>
      <c r="B376" s="413"/>
      <c r="C376" s="413"/>
      <c r="D376" s="414"/>
    </row>
    <row r="377" spans="1:5" ht="24.75" customHeight="1">
      <c r="A377" s="283" t="s">
        <v>194</v>
      </c>
      <c r="B377" s="284"/>
      <c r="C377" s="40" t="s">
        <v>176</v>
      </c>
      <c r="D377" s="46" t="s">
        <v>177</v>
      </c>
    </row>
    <row r="378" spans="1:5" ht="24.75" customHeight="1" thickBot="1">
      <c r="A378" s="285"/>
      <c r="B378" s="286"/>
      <c r="C378" s="53">
        <f>C375</f>
        <v>0</v>
      </c>
      <c r="D378" s="48">
        <f>C378/51*100</f>
        <v>0</v>
      </c>
      <c r="E378" s="9">
        <f>E372</f>
        <v>51</v>
      </c>
    </row>
    <row r="379" spans="1:5" ht="15" customHeight="1" thickBot="1">
      <c r="A379" s="407"/>
      <c r="B379" s="408"/>
      <c r="C379" s="408"/>
      <c r="D379" s="409"/>
    </row>
    <row r="380" spans="1:5" ht="15" customHeight="1" thickBot="1">
      <c r="A380" s="283" t="s">
        <v>195</v>
      </c>
      <c r="B380" s="284"/>
      <c r="C380" s="61" t="s">
        <v>140</v>
      </c>
      <c r="D380" s="62" t="s">
        <v>141</v>
      </c>
      <c r="E380" s="9">
        <f>E378+E347+E317+E210</f>
        <v>483</v>
      </c>
    </row>
    <row r="381" spans="1:5" ht="36.75" customHeight="1">
      <c r="A381" s="405" t="s">
        <v>196</v>
      </c>
      <c r="B381" s="406"/>
      <c r="C381" s="393">
        <f>C210+C317+C347+C378</f>
        <v>0</v>
      </c>
      <c r="D381" s="395">
        <f>C381/483*100</f>
        <v>0</v>
      </c>
    </row>
    <row r="382" spans="1:5" ht="36.75" customHeight="1" thickBot="1">
      <c r="A382" s="307" t="s">
        <v>197</v>
      </c>
      <c r="B382" s="308"/>
      <c r="C382" s="394"/>
      <c r="D382" s="396"/>
    </row>
    <row r="383" spans="1:5" ht="15" customHeight="1" thickBot="1">
      <c r="A383" s="397"/>
      <c r="B383" s="398"/>
      <c r="C383" s="313"/>
      <c r="D383" s="314"/>
    </row>
    <row r="384" spans="1:5" ht="27" customHeight="1" thickBot="1">
      <c r="A384" s="298" t="s">
        <v>198</v>
      </c>
      <c r="B384" s="298"/>
      <c r="C384" s="298"/>
      <c r="D384" s="298"/>
    </row>
    <row r="385" spans="1:4" ht="27" customHeight="1" thickBot="1">
      <c r="A385" s="404" t="s">
        <v>110</v>
      </c>
      <c r="B385" s="404"/>
      <c r="C385" s="404"/>
      <c r="D385" s="404"/>
    </row>
    <row r="386" spans="1:4" ht="27" customHeight="1">
      <c r="A386" s="299" t="s">
        <v>199</v>
      </c>
      <c r="B386" s="300"/>
      <c r="C386" s="300" t="s">
        <v>200</v>
      </c>
      <c r="D386" s="399"/>
    </row>
    <row r="387" spans="1:4" ht="27" customHeight="1">
      <c r="A387" s="400" t="s">
        <v>5</v>
      </c>
      <c r="B387" s="401"/>
      <c r="C387" s="319" t="s">
        <v>201</v>
      </c>
      <c r="D387" s="320"/>
    </row>
    <row r="388" spans="1:4" ht="27" customHeight="1" thickBot="1">
      <c r="A388" s="402" t="s">
        <v>202</v>
      </c>
      <c r="B388" s="403"/>
      <c r="C388" s="296" t="s">
        <v>7</v>
      </c>
      <c r="D388" s="297"/>
    </row>
    <row r="389" spans="1:4" ht="33" customHeight="1" thickBot="1">
      <c r="A389" s="389" t="s">
        <v>203</v>
      </c>
      <c r="B389" s="389"/>
      <c r="C389" s="389"/>
      <c r="D389" s="389"/>
    </row>
    <row r="390" spans="1:4" ht="27" customHeight="1" thickBot="1">
      <c r="A390" s="63" t="s">
        <v>204</v>
      </c>
      <c r="B390" s="64" t="s">
        <v>205</v>
      </c>
      <c r="C390" s="64" t="s">
        <v>206</v>
      </c>
      <c r="D390" s="65" t="s">
        <v>105</v>
      </c>
    </row>
    <row r="391" spans="1:4" ht="27" customHeight="1">
      <c r="A391" s="66" t="s">
        <v>207</v>
      </c>
      <c r="B391" s="67">
        <v>1</v>
      </c>
      <c r="C391" s="67" t="e">
        <f>C59</f>
        <v>#VALUE!</v>
      </c>
      <c r="D391" s="68" t="e">
        <f>D59</f>
        <v>#VALUE!</v>
      </c>
    </row>
    <row r="392" spans="1:4" ht="27" customHeight="1">
      <c r="A392" s="69" t="s">
        <v>208</v>
      </c>
      <c r="B392" s="70">
        <v>1</v>
      </c>
      <c r="C392" s="70">
        <f>C93</f>
        <v>0</v>
      </c>
      <c r="D392" s="71">
        <f>D93</f>
        <v>0</v>
      </c>
    </row>
    <row r="393" spans="1:4" ht="27" customHeight="1" thickBot="1">
      <c r="A393" s="72" t="s">
        <v>209</v>
      </c>
      <c r="B393" s="42">
        <v>3</v>
      </c>
      <c r="C393" s="42">
        <f>C381</f>
        <v>0</v>
      </c>
      <c r="D393" s="43">
        <f>D381</f>
        <v>0</v>
      </c>
    </row>
    <row r="394" spans="1:4" ht="27" customHeight="1" thickBot="1">
      <c r="A394" s="390"/>
      <c r="B394" s="390"/>
      <c r="C394" s="390"/>
      <c r="D394" s="390"/>
    </row>
    <row r="395" spans="1:4" ht="42" customHeight="1" thickBot="1">
      <c r="A395" s="391" t="s">
        <v>111</v>
      </c>
      <c r="B395" s="391"/>
      <c r="C395" s="73" t="e">
        <f>IF(D395&gt;50,"SATISFATÓRIO","INSATISFATÓRIO")</f>
        <v>#VALUE!</v>
      </c>
      <c r="D395" s="74" t="e">
        <f>((C391/12*1)+(C392/72*1)+(C393/483*3))/5*100</f>
        <v>#VALUE!</v>
      </c>
    </row>
    <row r="396" spans="1:4" ht="15.75" thickBot="1">
      <c r="A396" s="392"/>
      <c r="B396" s="392"/>
      <c r="C396" s="392"/>
      <c r="D396" s="392"/>
    </row>
    <row r="397" spans="1:4" ht="27" customHeight="1">
      <c r="A397" s="201" t="s">
        <v>112</v>
      </c>
      <c r="B397" s="201"/>
      <c r="C397" s="201"/>
      <c r="D397" s="201"/>
    </row>
    <row r="398" spans="1:4" ht="27" customHeight="1">
      <c r="A398" s="202" t="s">
        <v>210</v>
      </c>
      <c r="B398" s="202"/>
      <c r="C398" s="202"/>
      <c r="D398" s="202"/>
    </row>
    <row r="399" spans="1:4" ht="63.75" customHeight="1" thickBot="1">
      <c r="A399" s="203"/>
      <c r="B399" s="203"/>
      <c r="C399" s="203"/>
      <c r="D399" s="203"/>
    </row>
    <row r="400" spans="1:4" ht="27" customHeight="1">
      <c r="A400" s="183" t="s">
        <v>113</v>
      </c>
      <c r="B400" s="183"/>
      <c r="C400" s="183"/>
      <c r="D400" s="183"/>
    </row>
    <row r="401" spans="1:4" ht="69.75" customHeight="1" thickBot="1">
      <c r="A401" s="203"/>
      <c r="B401" s="203"/>
      <c r="C401" s="203"/>
      <c r="D401" s="203"/>
    </row>
    <row r="402" spans="1:4" ht="27" customHeight="1">
      <c r="A402" s="411" t="s">
        <v>114</v>
      </c>
      <c r="B402" s="411"/>
      <c r="C402" s="411"/>
      <c r="D402" s="411"/>
    </row>
    <row r="403" spans="1:4" ht="27" customHeight="1" thickBot="1">
      <c r="A403" s="75" t="s">
        <v>211</v>
      </c>
      <c r="B403" s="6"/>
      <c r="C403" s="76" t="s">
        <v>107</v>
      </c>
      <c r="D403" s="7"/>
    </row>
  </sheetData>
  <sheetProtection algorithmName="SHA-512" hashValue="RV+Pm0kdh6otrJgewNtt+AiIzcd2p1uDYLSkt3NQY4QJvIQ1jqBvUvQgbwSyeI47r3+vYTSbbAPhGt+4V88/4w==" saltValue="bdYVjaGdeNjGNY8Xm7unkQ==" spinCount="100000" sheet="1" formatRows="0"/>
  <mergeCells count="398">
    <mergeCell ref="A332:C332"/>
    <mergeCell ref="A333:C333"/>
    <mergeCell ref="A335:C335"/>
    <mergeCell ref="A337:C337"/>
    <mergeCell ref="A338:C338"/>
    <mergeCell ref="A339:C339"/>
    <mergeCell ref="A320:D320"/>
    <mergeCell ref="A323:C323"/>
    <mergeCell ref="A324:C324"/>
    <mergeCell ref="A325:C325"/>
    <mergeCell ref="A331:C331"/>
    <mergeCell ref="A326:C326"/>
    <mergeCell ref="A327:C327"/>
    <mergeCell ref="A328:C328"/>
    <mergeCell ref="A329:C329"/>
    <mergeCell ref="A334:C334"/>
    <mergeCell ref="A340:C340"/>
    <mergeCell ref="A163:C163"/>
    <mergeCell ref="A164:C164"/>
    <mergeCell ref="A157:D157"/>
    <mergeCell ref="A178:D178"/>
    <mergeCell ref="A165:C165"/>
    <mergeCell ref="A161:C161"/>
    <mergeCell ref="A166:C166"/>
    <mergeCell ref="A305:C305"/>
    <mergeCell ref="A306:C306"/>
    <mergeCell ref="A176:B177"/>
    <mergeCell ref="A171:C171"/>
    <mergeCell ref="A172:C172"/>
    <mergeCell ref="A173:C173"/>
    <mergeCell ref="A170:C170"/>
    <mergeCell ref="A184:C184"/>
    <mergeCell ref="A185:C185"/>
    <mergeCell ref="A186:C186"/>
    <mergeCell ref="A187:C187"/>
    <mergeCell ref="A188:C188"/>
    <mergeCell ref="A180:C180"/>
    <mergeCell ref="A181:C181"/>
    <mergeCell ref="A182:C182"/>
    <mergeCell ref="A183:C183"/>
    <mergeCell ref="B205:D205"/>
    <mergeCell ref="A307:C307"/>
    <mergeCell ref="A330:C330"/>
    <mergeCell ref="A313:B314"/>
    <mergeCell ref="A315:D315"/>
    <mergeCell ref="A309:C309"/>
    <mergeCell ref="B312:D312"/>
    <mergeCell ref="A167:C167"/>
    <mergeCell ref="A179:D179"/>
    <mergeCell ref="B373:D373"/>
    <mergeCell ref="A371:C371"/>
    <mergeCell ref="A372:C372"/>
    <mergeCell ref="A356:C356"/>
    <mergeCell ref="A357:C357"/>
    <mergeCell ref="A358:C358"/>
    <mergeCell ref="A353:C353"/>
    <mergeCell ref="A341:C341"/>
    <mergeCell ref="A343:B344"/>
    <mergeCell ref="A346:B347"/>
    <mergeCell ref="A348:D348"/>
    <mergeCell ref="A368:C368"/>
    <mergeCell ref="A369:C369"/>
    <mergeCell ref="A370:C370"/>
    <mergeCell ref="A359:C359"/>
    <mergeCell ref="A360:C360"/>
    <mergeCell ref="A80:C80"/>
    <mergeCell ref="A81:C81"/>
    <mergeCell ref="A82:C82"/>
    <mergeCell ref="A83:C83"/>
    <mergeCell ref="A84:C84"/>
    <mergeCell ref="A87:C87"/>
    <mergeCell ref="A85:C85"/>
    <mergeCell ref="A86:C86"/>
    <mergeCell ref="A336:C336"/>
    <mergeCell ref="A300:C300"/>
    <mergeCell ref="A302:C302"/>
    <mergeCell ref="A303:C303"/>
    <mergeCell ref="A146:C146"/>
    <mergeCell ref="A158:C158"/>
    <mergeCell ref="A159:C159"/>
    <mergeCell ref="A160:C160"/>
    <mergeCell ref="A162:C162"/>
    <mergeCell ref="A318:D318"/>
    <mergeCell ref="A319:D319"/>
    <mergeCell ref="A321:C321"/>
    <mergeCell ref="A322:C322"/>
    <mergeCell ref="A169:C169"/>
    <mergeCell ref="A174:C174"/>
    <mergeCell ref="B175:D175"/>
    <mergeCell ref="A361:C361"/>
    <mergeCell ref="A363:C363"/>
    <mergeCell ref="A364:C364"/>
    <mergeCell ref="A365:C365"/>
    <mergeCell ref="A366:C366"/>
    <mergeCell ref="A402:D402"/>
    <mergeCell ref="A399:D399"/>
    <mergeCell ref="A400:D400"/>
    <mergeCell ref="A401:D401"/>
    <mergeCell ref="A398:D398"/>
    <mergeCell ref="A374:B375"/>
    <mergeCell ref="A376:D376"/>
    <mergeCell ref="A377:B378"/>
    <mergeCell ref="A345:D345"/>
    <mergeCell ref="A389:D389"/>
    <mergeCell ref="A394:D394"/>
    <mergeCell ref="A395:B395"/>
    <mergeCell ref="A396:D396"/>
    <mergeCell ref="A397:D397"/>
    <mergeCell ref="C381:C382"/>
    <mergeCell ref="D381:D382"/>
    <mergeCell ref="A382:B382"/>
    <mergeCell ref="A383:D383"/>
    <mergeCell ref="C386:D386"/>
    <mergeCell ref="A387:B387"/>
    <mergeCell ref="C387:D387"/>
    <mergeCell ref="A388:B388"/>
    <mergeCell ref="A350:D350"/>
    <mergeCell ref="A351:C351"/>
    <mergeCell ref="A352:C352"/>
    <mergeCell ref="A385:D385"/>
    <mergeCell ref="A381:B381"/>
    <mergeCell ref="A379:D379"/>
    <mergeCell ref="A380:B380"/>
    <mergeCell ref="A349:D349"/>
    <mergeCell ref="A367:C367"/>
    <mergeCell ref="A362:C362"/>
    <mergeCell ref="A30:C30"/>
    <mergeCell ref="A31:C31"/>
    <mergeCell ref="A32:C32"/>
    <mergeCell ref="A99:D99"/>
    <mergeCell ref="A131:D131"/>
    <mergeCell ref="A156:D156"/>
    <mergeCell ref="A100:D100"/>
    <mergeCell ref="A111:C111"/>
    <mergeCell ref="A34:C34"/>
    <mergeCell ref="A112:C112"/>
    <mergeCell ref="A113:C113"/>
    <mergeCell ref="A114:C114"/>
    <mergeCell ref="C59:C60"/>
    <mergeCell ref="D59:D60"/>
    <mergeCell ref="A60:B60"/>
    <mergeCell ref="A61:D61"/>
    <mergeCell ref="A62:D62"/>
    <mergeCell ref="A57:D57"/>
    <mergeCell ref="A103:D103"/>
    <mergeCell ref="A106:C106"/>
    <mergeCell ref="A54:C54"/>
    <mergeCell ref="A145:C145"/>
    <mergeCell ref="A78:C78"/>
    <mergeCell ref="A79:C79"/>
    <mergeCell ref="A189:C189"/>
    <mergeCell ref="A190:C190"/>
    <mergeCell ref="A191:C191"/>
    <mergeCell ref="A192:C192"/>
    <mergeCell ref="A193:C193"/>
    <mergeCell ref="A194:C194"/>
    <mergeCell ref="A206:B207"/>
    <mergeCell ref="A197:C197"/>
    <mergeCell ref="A198:C198"/>
    <mergeCell ref="A199:C199"/>
    <mergeCell ref="A200:C200"/>
    <mergeCell ref="A201:C201"/>
    <mergeCell ref="A202:C202"/>
    <mergeCell ref="A203:C203"/>
    <mergeCell ref="A195:C195"/>
    <mergeCell ref="A196:C196"/>
    <mergeCell ref="A204:C204"/>
    <mergeCell ref="B128:D128"/>
    <mergeCell ref="A132:D132"/>
    <mergeCell ref="A134:C134"/>
    <mergeCell ref="A127:C127"/>
    <mergeCell ref="A117:C117"/>
    <mergeCell ref="A235:C235"/>
    <mergeCell ref="A236:C236"/>
    <mergeCell ref="A237:C237"/>
    <mergeCell ref="A238:C238"/>
    <mergeCell ref="A213:D213"/>
    <mergeCell ref="A212:D212"/>
    <mergeCell ref="A209:B210"/>
    <mergeCell ref="A211:D211"/>
    <mergeCell ref="B229:D229"/>
    <mergeCell ref="A230:B231"/>
    <mergeCell ref="A214:C214"/>
    <mergeCell ref="A215:C215"/>
    <mergeCell ref="A216:C216"/>
    <mergeCell ref="A217:C217"/>
    <mergeCell ref="A218:C218"/>
    <mergeCell ref="A219:C219"/>
    <mergeCell ref="A223:C223"/>
    <mergeCell ref="A224:C224"/>
    <mergeCell ref="A225:C225"/>
    <mergeCell ref="A122:C122"/>
    <mergeCell ref="A123:C123"/>
    <mergeCell ref="A105:C105"/>
    <mergeCell ref="A115:C115"/>
    <mergeCell ref="A107:C107"/>
    <mergeCell ref="A108:C108"/>
    <mergeCell ref="A109:C109"/>
    <mergeCell ref="A110:C110"/>
    <mergeCell ref="A104:D104"/>
    <mergeCell ref="A120:C120"/>
    <mergeCell ref="A116:C116"/>
    <mergeCell ref="A288:C288"/>
    <mergeCell ref="A289:C289"/>
    <mergeCell ref="A249:C249"/>
    <mergeCell ref="A267:C267"/>
    <mergeCell ref="A243:C243"/>
    <mergeCell ref="A244:C244"/>
    <mergeCell ref="A245:C245"/>
    <mergeCell ref="A246:C246"/>
    <mergeCell ref="A247:C247"/>
    <mergeCell ref="A254:D254"/>
    <mergeCell ref="A262:C262"/>
    <mergeCell ref="A263:C263"/>
    <mergeCell ref="A271:C271"/>
    <mergeCell ref="A268:C268"/>
    <mergeCell ref="A266:C266"/>
    <mergeCell ref="A265:C265"/>
    <mergeCell ref="A257:C257"/>
    <mergeCell ref="A258:C258"/>
    <mergeCell ref="A259:C259"/>
    <mergeCell ref="A260:C260"/>
    <mergeCell ref="A261:C261"/>
    <mergeCell ref="A287:C287"/>
    <mergeCell ref="A284:D284"/>
    <mergeCell ref="A285:D285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A19:D19"/>
    <mergeCell ref="A208:D208"/>
    <mergeCell ref="A311:C311"/>
    <mergeCell ref="A256:C256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B56:D56"/>
    <mergeCell ref="A58:B58"/>
    <mergeCell ref="A59:B59"/>
    <mergeCell ref="A28:D28"/>
    <mergeCell ref="A33:C33"/>
    <mergeCell ref="B35:D35"/>
    <mergeCell ref="A40:C40"/>
    <mergeCell ref="B42:D42"/>
    <mergeCell ref="A47:C47"/>
    <mergeCell ref="A29:C29"/>
    <mergeCell ref="B49:D49"/>
    <mergeCell ref="A43:C43"/>
    <mergeCell ref="A44:C44"/>
    <mergeCell ref="A36:C36"/>
    <mergeCell ref="A37:C37"/>
    <mergeCell ref="A38:C38"/>
    <mergeCell ref="A46:C46"/>
    <mergeCell ref="A48:C48"/>
    <mergeCell ref="A45:C45"/>
    <mergeCell ref="A39:C39"/>
    <mergeCell ref="A41:C41"/>
    <mergeCell ref="A52:C52"/>
    <mergeCell ref="A53:C53"/>
    <mergeCell ref="A354:C354"/>
    <mergeCell ref="A355:C355"/>
    <mergeCell ref="A308:C308"/>
    <mergeCell ref="A50:C50"/>
    <mergeCell ref="A51:C51"/>
    <mergeCell ref="C93:C94"/>
    <mergeCell ref="D93:D94"/>
    <mergeCell ref="A94:B94"/>
    <mergeCell ref="A65:C65"/>
    <mergeCell ref="A66:C66"/>
    <mergeCell ref="A67:C67"/>
    <mergeCell ref="A68:C68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A264:C264"/>
    <mergeCell ref="A220:C220"/>
    <mergeCell ref="A88:C88"/>
    <mergeCell ref="C388:D388"/>
    <mergeCell ref="A384:D384"/>
    <mergeCell ref="A386:B386"/>
    <mergeCell ref="A316:B317"/>
    <mergeCell ref="B342:D342"/>
    <mergeCell ref="A269:C269"/>
    <mergeCell ref="A270:C270"/>
    <mergeCell ref="A280:C280"/>
    <mergeCell ref="A310:C310"/>
    <mergeCell ref="A275:C275"/>
    <mergeCell ref="A304:C304"/>
    <mergeCell ref="A301:C301"/>
    <mergeCell ref="A272:C272"/>
    <mergeCell ref="A273:C273"/>
    <mergeCell ref="A274:C274"/>
    <mergeCell ref="A294:C294"/>
    <mergeCell ref="A296:C296"/>
    <mergeCell ref="A297:C297"/>
    <mergeCell ref="A298:C298"/>
    <mergeCell ref="A292:C292"/>
    <mergeCell ref="A293:C293"/>
    <mergeCell ref="A286:C286"/>
    <mergeCell ref="A299:C299"/>
    <mergeCell ref="A290:C290"/>
    <mergeCell ref="A291:C291"/>
    <mergeCell ref="A118:C118"/>
    <mergeCell ref="A119:C119"/>
    <mergeCell ref="B250:D250"/>
    <mergeCell ref="A251:B252"/>
    <mergeCell ref="B281:D281"/>
    <mergeCell ref="A282:B283"/>
    <mergeCell ref="A124:C124"/>
    <mergeCell ref="A125:C125"/>
    <mergeCell ref="A126:C126"/>
    <mergeCell ref="A147:C147"/>
    <mergeCell ref="A148:C148"/>
    <mergeCell ref="A149:C149"/>
    <mergeCell ref="A150:C150"/>
    <mergeCell ref="A151:C151"/>
    <mergeCell ref="A168:C168"/>
    <mergeCell ref="A135:C135"/>
    <mergeCell ref="A136:C136"/>
    <mergeCell ref="A137:C137"/>
    <mergeCell ref="A129:B130"/>
    <mergeCell ref="A144:C144"/>
    <mergeCell ref="A255:C255"/>
    <mergeCell ref="A1:D1"/>
    <mergeCell ref="B17:D17"/>
    <mergeCell ref="B15:D15"/>
    <mergeCell ref="A2:D2"/>
    <mergeCell ref="A248:C248"/>
    <mergeCell ref="A276:C276"/>
    <mergeCell ref="A277:C277"/>
    <mergeCell ref="A278:C278"/>
    <mergeCell ref="A295:C295"/>
    <mergeCell ref="A221:C221"/>
    <mergeCell ref="A222:C222"/>
    <mergeCell ref="A228:C228"/>
    <mergeCell ref="A233:D233"/>
    <mergeCell ref="A253:D253"/>
    <mergeCell ref="A232:D232"/>
    <mergeCell ref="A241:C241"/>
    <mergeCell ref="A242:C242"/>
    <mergeCell ref="A234:C234"/>
    <mergeCell ref="A226:C226"/>
    <mergeCell ref="A227:C227"/>
    <mergeCell ref="A239:C239"/>
    <mergeCell ref="A240:C240"/>
    <mergeCell ref="A89:C89"/>
    <mergeCell ref="A55:C55"/>
    <mergeCell ref="A279:C279"/>
    <mergeCell ref="A63:D63"/>
    <mergeCell ref="A64:C64"/>
    <mergeCell ref="B90:D90"/>
    <mergeCell ref="A91:D91"/>
    <mergeCell ref="A92:B92"/>
    <mergeCell ref="A93:B93"/>
    <mergeCell ref="A152:C152"/>
    <mergeCell ref="B153:D153"/>
    <mergeCell ref="A138:C138"/>
    <mergeCell ref="A139:C139"/>
    <mergeCell ref="A133:C133"/>
    <mergeCell ref="A154:B155"/>
    <mergeCell ref="A141:C141"/>
    <mergeCell ref="A142:C142"/>
    <mergeCell ref="A143:C143"/>
    <mergeCell ref="A140:C140"/>
    <mergeCell ref="A95:D95"/>
    <mergeCell ref="A96:D96"/>
    <mergeCell ref="A97:D97"/>
    <mergeCell ref="A98:D98"/>
    <mergeCell ref="A101:D101"/>
    <mergeCell ref="A102:D102"/>
    <mergeCell ref="A121:C121"/>
  </mergeCells>
  <conditionalFormatting sqref="C395">
    <cfRule type="containsText" dxfId="15" priority="4" operator="containsText" text="INSATISFATÓRIO">
      <formula>NOT(ISERROR(SEARCH("INSATISFATÓRIO",C395)))</formula>
    </cfRule>
  </conditionalFormatting>
  <conditionalFormatting sqref="D395">
    <cfRule type="cellIs" dxfId="14" priority="1" operator="between">
      <formula>0</formula>
      <formula>50</formula>
    </cfRule>
    <cfRule type="cellIs" dxfId="13" priority="2" operator="between">
      <formula>0</formula>
      <formula>50</formula>
    </cfRule>
    <cfRule type="cellIs" dxfId="12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DADOS!$A$2:$A$5</xm:f>
          </x14:formula1>
          <xm:sqref>D323:D329 D144:D146 D365:D366 D65:D88 D107:D119 D121:D123 D125:D126 D135:D142 D148:D151 D160:D163 D165:D167 D169:D173 D182:D189 D191:D196 D198:D203 D216:D219 D221:D222 D236:D238 D240:D242 D224:D227 D244:D248 D257:D265 D267:D275 D277:D279 D288:D300 D302:D307 D331:D335 D309:D310 D337:D340 D353:D363 D368:D371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5"/>
  <sheetViews>
    <sheetView view="pageBreakPreview" zoomScaleNormal="100" zoomScaleSheetLayoutView="100" workbookViewId="0">
      <selection activeCell="D370" sqref="D370:D373"/>
    </sheetView>
  </sheetViews>
  <sheetFormatPr defaultRowHeight="41.25" customHeight="1"/>
  <cols>
    <col min="1" max="4" width="34.28515625" customWidth="1"/>
    <col min="5" max="5" width="14" hidden="1" customWidth="1"/>
  </cols>
  <sheetData>
    <row r="1" spans="1:4" ht="39.950000000000003" customHeight="1">
      <c r="A1" s="249" t="s">
        <v>515</v>
      </c>
      <c r="B1" s="249"/>
      <c r="C1" s="249"/>
      <c r="D1" s="249"/>
    </row>
    <row r="2" spans="1:4" ht="39.950000000000003" customHeight="1" thickBot="1">
      <c r="A2" s="256" t="s">
        <v>518</v>
      </c>
      <c r="B2" s="257"/>
      <c r="C2" s="257"/>
      <c r="D2" s="257"/>
    </row>
    <row r="3" spans="1:4" ht="41.25" customHeight="1" thickBot="1">
      <c r="A3" s="349" t="s">
        <v>115</v>
      </c>
      <c r="B3" s="349"/>
      <c r="C3" s="349"/>
      <c r="D3" s="349"/>
    </row>
    <row r="4" spans="1:4" ht="26.25" customHeight="1" thickBot="1">
      <c r="A4" s="350"/>
      <c r="B4" s="351"/>
      <c r="C4" s="351"/>
      <c r="D4" s="352"/>
    </row>
    <row r="5" spans="1:4" ht="41.25" customHeight="1" thickBot="1">
      <c r="A5" s="353" t="s">
        <v>116</v>
      </c>
      <c r="B5" s="353"/>
      <c r="C5" s="353"/>
      <c r="D5" s="353"/>
    </row>
    <row r="6" spans="1:4" ht="15.75" thickBot="1">
      <c r="A6" s="12" t="s">
        <v>154</v>
      </c>
      <c r="B6" s="354" t="s">
        <v>212</v>
      </c>
      <c r="C6" s="355"/>
      <c r="D6" s="356"/>
    </row>
    <row r="7" spans="1:4" ht="15.75" thickBot="1">
      <c r="A7" s="357"/>
      <c r="B7" s="357"/>
      <c r="C7" s="357"/>
      <c r="D7" s="357"/>
    </row>
    <row r="8" spans="1:4" ht="30.75" customHeight="1" thickBot="1">
      <c r="A8" s="358" t="s">
        <v>118</v>
      </c>
      <c r="B8" s="358"/>
      <c r="C8" s="358"/>
      <c r="D8" s="358"/>
    </row>
    <row r="9" spans="1:4" ht="30.75" customHeight="1" thickBot="1">
      <c r="A9" s="359" t="s">
        <v>119</v>
      </c>
      <c r="B9" s="360"/>
      <c r="C9" s="360"/>
      <c r="D9" s="361"/>
    </row>
    <row r="10" spans="1:4" ht="30" customHeight="1">
      <c r="A10" s="13" t="s">
        <v>0</v>
      </c>
      <c r="B10" s="362"/>
      <c r="C10" s="362"/>
      <c r="D10" s="363"/>
    </row>
    <row r="11" spans="1:4" ht="30" customHeight="1">
      <c r="A11" s="14" t="s">
        <v>1</v>
      </c>
      <c r="B11" s="340"/>
      <c r="C11" s="340"/>
      <c r="D11" s="341"/>
    </row>
    <row r="12" spans="1:4" ht="30" customHeight="1">
      <c r="A12" s="14" t="s">
        <v>120</v>
      </c>
      <c r="B12" s="334" t="s">
        <v>519</v>
      </c>
      <c r="C12" s="335"/>
      <c r="D12" s="336"/>
    </row>
    <row r="13" spans="1:4" ht="30" customHeight="1">
      <c r="A13" s="15" t="s">
        <v>121</v>
      </c>
      <c r="B13" s="337" t="s">
        <v>514</v>
      </c>
      <c r="C13" s="338"/>
      <c r="D13" s="339"/>
    </row>
    <row r="14" spans="1:4" ht="30" customHeight="1">
      <c r="A14" s="15" t="s">
        <v>452</v>
      </c>
      <c r="B14" s="340" t="s">
        <v>217</v>
      </c>
      <c r="C14" s="340"/>
      <c r="D14" s="341"/>
    </row>
    <row r="15" spans="1:4" ht="30" customHeight="1" thickBot="1">
      <c r="A15" s="16" t="s">
        <v>123</v>
      </c>
      <c r="B15" s="253" t="s">
        <v>244</v>
      </c>
      <c r="C15" s="254"/>
      <c r="D15" s="255"/>
    </row>
    <row r="16" spans="1:4" ht="41.25" customHeight="1">
      <c r="A16" s="421" t="s">
        <v>377</v>
      </c>
      <c r="B16" s="421"/>
      <c r="C16" s="421"/>
      <c r="D16" s="421"/>
    </row>
    <row r="17" spans="1:5" ht="41.25" customHeight="1">
      <c r="A17" s="82" t="s">
        <v>109</v>
      </c>
      <c r="B17" s="422"/>
      <c r="C17" s="422"/>
      <c r="D17" s="423"/>
    </row>
    <row r="18" spans="1:5" ht="41.25" customHeight="1" thickBot="1">
      <c r="A18" s="83" t="s">
        <v>378</v>
      </c>
      <c r="B18" s="429" t="s">
        <v>500</v>
      </c>
      <c r="C18" s="430"/>
      <c r="D18" s="431"/>
    </row>
    <row r="19" spans="1:5" ht="41.25" customHeight="1">
      <c r="A19" s="424" t="s">
        <v>104</v>
      </c>
      <c r="B19" s="424"/>
      <c r="C19" s="424"/>
      <c r="D19" s="424"/>
    </row>
    <row r="20" spans="1:5" ht="41.25" customHeight="1" thickBot="1">
      <c r="A20" s="101" t="s">
        <v>501</v>
      </c>
      <c r="B20" s="250"/>
      <c r="C20" s="251"/>
      <c r="D20" s="252"/>
      <c r="E20" s="9"/>
    </row>
    <row r="21" spans="1:5" ht="41.25" customHeight="1" thickBot="1">
      <c r="A21" s="343"/>
      <c r="B21" s="343"/>
      <c r="C21" s="343"/>
      <c r="D21" s="343"/>
      <c r="E21" s="9"/>
    </row>
    <row r="22" spans="1:5" ht="41.25" customHeight="1" thickBot="1">
      <c r="A22" s="238" t="s">
        <v>110</v>
      </c>
      <c r="B22" s="238"/>
      <c r="C22" s="238"/>
      <c r="D22" s="238"/>
      <c r="E22" s="17"/>
    </row>
    <row r="23" spans="1:5" ht="41.25" customHeight="1" thickBot="1">
      <c r="A23" s="326" t="s">
        <v>125</v>
      </c>
      <c r="B23" s="326"/>
      <c r="C23" s="326"/>
      <c r="D23" s="326"/>
      <c r="E23" s="9"/>
    </row>
    <row r="24" spans="1:5" ht="41.25" customHeight="1" thickBot="1">
      <c r="A24" s="344" t="s">
        <v>2</v>
      </c>
      <c r="B24" s="345"/>
      <c r="C24" s="345" t="s">
        <v>3</v>
      </c>
      <c r="D24" s="346"/>
      <c r="E24" s="9"/>
    </row>
    <row r="25" spans="1:5" ht="15">
      <c r="A25" s="347" t="s">
        <v>453</v>
      </c>
      <c r="B25" s="348"/>
      <c r="C25" s="315">
        <v>0</v>
      </c>
      <c r="D25" s="316"/>
      <c r="E25" s="9"/>
    </row>
    <row r="26" spans="1:5" ht="15">
      <c r="A26" s="317" t="s">
        <v>6</v>
      </c>
      <c r="B26" s="318"/>
      <c r="C26" s="319">
        <v>1</v>
      </c>
      <c r="D26" s="320"/>
      <c r="E26" s="9"/>
    </row>
    <row r="27" spans="1:5" ht="15">
      <c r="A27" s="317" t="s">
        <v>126</v>
      </c>
      <c r="B27" s="318"/>
      <c r="C27" s="319">
        <v>2</v>
      </c>
      <c r="D27" s="320"/>
      <c r="E27" s="9"/>
    </row>
    <row r="28" spans="1:5" ht="15.75" thickBot="1">
      <c r="A28" s="321" t="s">
        <v>4</v>
      </c>
      <c r="B28" s="322"/>
      <c r="C28" s="296">
        <v>3</v>
      </c>
      <c r="D28" s="297"/>
      <c r="E28" s="9"/>
    </row>
    <row r="29" spans="1:5" ht="41.25" customHeight="1" thickBot="1">
      <c r="A29" s="323"/>
      <c r="B29" s="323"/>
      <c r="C29" s="323"/>
      <c r="D29" s="323"/>
      <c r="E29" s="9"/>
    </row>
    <row r="30" spans="1:5" ht="41.25" customHeight="1" thickBot="1">
      <c r="A30" s="207" t="s">
        <v>155</v>
      </c>
      <c r="B30" s="207"/>
      <c r="C30" s="207"/>
      <c r="D30" s="207"/>
      <c r="E30" s="9"/>
    </row>
    <row r="31" spans="1:5" ht="41.25" customHeight="1" thickBot="1">
      <c r="A31" s="199" t="s">
        <v>419</v>
      </c>
      <c r="B31" s="199"/>
      <c r="C31" s="199"/>
      <c r="D31" s="199"/>
      <c r="E31" s="9"/>
    </row>
    <row r="32" spans="1:5" ht="41.25" customHeight="1">
      <c r="A32" s="330" t="s">
        <v>424</v>
      </c>
      <c r="B32" s="331"/>
      <c r="C32" s="332"/>
      <c r="D32" s="100" t="s">
        <v>3</v>
      </c>
      <c r="E32" s="9"/>
    </row>
    <row r="33" spans="1:5" ht="41.25" customHeight="1">
      <c r="A33" s="327" t="s">
        <v>425</v>
      </c>
      <c r="B33" s="328"/>
      <c r="C33" s="329"/>
      <c r="D33" s="1"/>
      <c r="E33" s="9"/>
    </row>
    <row r="34" spans="1:5" ht="41.25" customHeight="1">
      <c r="A34" s="327" t="s">
        <v>426</v>
      </c>
      <c r="B34" s="328"/>
      <c r="C34" s="329"/>
      <c r="D34" s="2"/>
      <c r="E34" s="9"/>
    </row>
    <row r="35" spans="1:5" ht="41.25" customHeight="1">
      <c r="A35" s="327" t="s">
        <v>427</v>
      </c>
      <c r="B35" s="328"/>
      <c r="C35" s="329"/>
      <c r="D35" s="2"/>
      <c r="E35" s="9"/>
    </row>
    <row r="36" spans="1:5" ht="41.25" customHeight="1">
      <c r="A36" s="327" t="s">
        <v>428</v>
      </c>
      <c r="B36" s="328"/>
      <c r="C36" s="329"/>
      <c r="D36" s="2"/>
      <c r="E36" s="9"/>
    </row>
    <row r="37" spans="1:5" ht="41.25" customHeight="1" thickBot="1">
      <c r="A37" s="311" t="s">
        <v>130</v>
      </c>
      <c r="B37" s="311"/>
      <c r="C37" s="311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41.25" customHeight="1" thickBot="1">
      <c r="A38" s="21" t="s">
        <v>106</v>
      </c>
      <c r="B38" s="216" t="s">
        <v>131</v>
      </c>
      <c r="C38" s="216"/>
      <c r="D38" s="216"/>
      <c r="E38" s="9"/>
    </row>
    <row r="39" spans="1:5" ht="41.25" customHeight="1">
      <c r="A39" s="309" t="s">
        <v>429</v>
      </c>
      <c r="B39" s="309"/>
      <c r="C39" s="309"/>
      <c r="D39" s="85" t="s">
        <v>3</v>
      </c>
      <c r="E39" s="9"/>
    </row>
    <row r="40" spans="1:5" ht="41.25" customHeight="1">
      <c r="A40" s="310" t="s">
        <v>132</v>
      </c>
      <c r="B40" s="310"/>
      <c r="C40" s="310"/>
      <c r="D40" s="2"/>
      <c r="E40" s="9"/>
    </row>
    <row r="41" spans="1:5" ht="41.25" customHeight="1">
      <c r="A41" s="310" t="s">
        <v>133</v>
      </c>
      <c r="B41" s="310"/>
      <c r="C41" s="310"/>
      <c r="D41" s="2"/>
      <c r="E41" s="9"/>
    </row>
    <row r="42" spans="1:5" ht="41.25" customHeight="1">
      <c r="A42" s="310" t="s">
        <v>134</v>
      </c>
      <c r="B42" s="310"/>
      <c r="C42" s="310"/>
      <c r="D42" s="2"/>
      <c r="E42" s="9"/>
    </row>
    <row r="43" spans="1:5" ht="41.25" customHeight="1">
      <c r="A43" s="310" t="s">
        <v>135</v>
      </c>
      <c r="B43" s="310"/>
      <c r="C43" s="310"/>
      <c r="D43" s="2"/>
      <c r="E43" s="9"/>
    </row>
    <row r="44" spans="1:5" ht="41.25" customHeight="1">
      <c r="A44" s="311" t="s">
        <v>136</v>
      </c>
      <c r="B44" s="311"/>
      <c r="C44" s="311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41.25" customHeight="1" thickBot="1">
      <c r="A45" s="23" t="s">
        <v>106</v>
      </c>
      <c r="B45" s="216" t="s">
        <v>131</v>
      </c>
      <c r="C45" s="216"/>
      <c r="D45" s="216"/>
      <c r="E45" s="9"/>
    </row>
    <row r="46" spans="1:5" ht="41.25" customHeight="1">
      <c r="A46" s="333" t="s">
        <v>430</v>
      </c>
      <c r="B46" s="333"/>
      <c r="C46" s="333"/>
      <c r="D46" s="25" t="s">
        <v>3</v>
      </c>
      <c r="E46" s="9"/>
    </row>
    <row r="47" spans="1:5" ht="41.25" customHeight="1">
      <c r="A47" s="301" t="s">
        <v>511</v>
      </c>
      <c r="B47" s="301"/>
      <c r="C47" s="301"/>
      <c r="D47" s="2"/>
      <c r="E47" s="9"/>
    </row>
    <row r="48" spans="1:5" ht="41.25" customHeight="1">
      <c r="A48" s="301" t="s">
        <v>512</v>
      </c>
      <c r="B48" s="301"/>
      <c r="C48" s="301"/>
      <c r="D48" s="2"/>
      <c r="E48" s="9"/>
    </row>
    <row r="49" spans="1:5" ht="41.25" customHeight="1">
      <c r="A49" s="301" t="s">
        <v>431</v>
      </c>
      <c r="B49" s="301"/>
      <c r="C49" s="301"/>
      <c r="D49" s="2"/>
      <c r="E49" s="9"/>
    </row>
    <row r="50" spans="1:5" ht="41.25" customHeight="1">
      <c r="A50" s="301" t="s">
        <v>432</v>
      </c>
      <c r="B50" s="301"/>
      <c r="C50" s="301"/>
      <c r="D50" s="2"/>
      <c r="E50" s="9"/>
    </row>
    <row r="51" spans="1:5" ht="41.25" customHeight="1">
      <c r="A51" s="311" t="s">
        <v>137</v>
      </c>
      <c r="B51" s="311"/>
      <c r="C51" s="311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41.25" customHeight="1" thickBot="1">
      <c r="A52" s="23" t="s">
        <v>106</v>
      </c>
      <c r="B52" s="216" t="s">
        <v>131</v>
      </c>
      <c r="C52" s="216"/>
      <c r="D52" s="216"/>
      <c r="E52" s="9"/>
    </row>
    <row r="53" spans="1:5" ht="41.25" customHeight="1">
      <c r="A53" s="302" t="s">
        <v>433</v>
      </c>
      <c r="B53" s="302"/>
      <c r="C53" s="302"/>
      <c r="D53" s="25" t="s">
        <v>3</v>
      </c>
      <c r="E53" s="9"/>
    </row>
    <row r="54" spans="1:5" ht="41.25" customHeight="1">
      <c r="A54" s="301" t="s">
        <v>434</v>
      </c>
      <c r="B54" s="301"/>
      <c r="C54" s="301"/>
      <c r="D54" s="2"/>
      <c r="E54" s="9"/>
    </row>
    <row r="55" spans="1:5" ht="41.25" customHeight="1">
      <c r="A55" s="301" t="s">
        <v>435</v>
      </c>
      <c r="B55" s="301"/>
      <c r="C55" s="301"/>
      <c r="D55" s="2"/>
      <c r="E55" s="9"/>
    </row>
    <row r="56" spans="1:5" ht="41.25" customHeight="1">
      <c r="A56" s="301" t="s">
        <v>436</v>
      </c>
      <c r="B56" s="301"/>
      <c r="C56" s="301"/>
      <c r="D56" s="2"/>
      <c r="E56" s="9"/>
    </row>
    <row r="57" spans="1:5" ht="41.25" customHeight="1">
      <c r="A57" s="301" t="s">
        <v>437</v>
      </c>
      <c r="B57" s="301"/>
      <c r="C57" s="301"/>
      <c r="D57" s="2"/>
      <c r="E57" s="9"/>
    </row>
    <row r="58" spans="1:5" ht="41.25" customHeight="1">
      <c r="A58" s="280" t="s">
        <v>138</v>
      </c>
      <c r="B58" s="281"/>
      <c r="C58" s="282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41.25" customHeight="1" thickBot="1">
      <c r="A59" s="23" t="s">
        <v>106</v>
      </c>
      <c r="B59" s="216" t="s">
        <v>131</v>
      </c>
      <c r="C59" s="216"/>
      <c r="D59" s="216"/>
      <c r="E59" s="9"/>
    </row>
    <row r="60" spans="1:5" ht="41.25" customHeight="1" thickBot="1">
      <c r="A60" s="384"/>
      <c r="B60" s="384"/>
      <c r="C60" s="384"/>
      <c r="D60" s="384"/>
      <c r="E60" s="9"/>
    </row>
    <row r="61" spans="1:5" ht="41.25" customHeight="1">
      <c r="A61" s="220" t="s">
        <v>139</v>
      </c>
      <c r="B61" s="220"/>
      <c r="C61" s="84" t="s">
        <v>140</v>
      </c>
      <c r="D61" s="26" t="s">
        <v>141</v>
      </c>
      <c r="E61" s="9">
        <f>SUM(E37:E58)</f>
        <v>12</v>
      </c>
    </row>
    <row r="62" spans="1:5" ht="41.25" customHeight="1">
      <c r="A62" s="324" t="s">
        <v>156</v>
      </c>
      <c r="B62" s="325"/>
      <c r="C62" s="378" t="e">
        <f>D37+D44+D51+D58</f>
        <v>#VALUE!</v>
      </c>
      <c r="D62" s="380" t="e">
        <f>C62/12*100</f>
        <v>#VALUE!</v>
      </c>
      <c r="E62" s="9"/>
    </row>
    <row r="63" spans="1:5" ht="41.25" customHeight="1" thickBot="1">
      <c r="A63" s="382" t="s">
        <v>142</v>
      </c>
      <c r="B63" s="383"/>
      <c r="C63" s="379"/>
      <c r="D63" s="381"/>
      <c r="E63" s="9"/>
    </row>
    <row r="64" spans="1:5" ht="41.25" customHeight="1" thickBot="1">
      <c r="A64" s="235"/>
      <c r="B64" s="236"/>
      <c r="C64" s="236"/>
      <c r="D64" s="237"/>
      <c r="E64" s="9"/>
    </row>
    <row r="65" spans="1:5" ht="41.25" customHeight="1" thickBot="1">
      <c r="A65" s="207" t="s">
        <v>478</v>
      </c>
      <c r="B65" s="207"/>
      <c r="C65" s="207"/>
      <c r="D65" s="207"/>
      <c r="E65" s="9"/>
    </row>
    <row r="66" spans="1:5" ht="41.25" customHeight="1" thickBot="1">
      <c r="A66" s="200" t="s">
        <v>420</v>
      </c>
      <c r="B66" s="200"/>
      <c r="C66" s="200"/>
      <c r="D66" s="200"/>
      <c r="E66" s="9"/>
    </row>
    <row r="67" spans="1:5" ht="41.25" customHeight="1">
      <c r="A67" s="213" t="s">
        <v>108</v>
      </c>
      <c r="B67" s="214"/>
      <c r="C67" s="215"/>
      <c r="D67" s="28" t="s">
        <v>3</v>
      </c>
      <c r="E67" s="9"/>
    </row>
    <row r="68" spans="1:5" ht="41.25" customHeight="1">
      <c r="A68" s="293" t="s">
        <v>454</v>
      </c>
      <c r="B68" s="294"/>
      <c r="C68" s="295"/>
      <c r="D68" s="3"/>
      <c r="E68" s="9">
        <v>3</v>
      </c>
    </row>
    <row r="69" spans="1:5" ht="41.25" customHeight="1">
      <c r="A69" s="293" t="s">
        <v>455</v>
      </c>
      <c r="B69" s="294"/>
      <c r="C69" s="295"/>
      <c r="D69" s="105"/>
      <c r="E69" s="9">
        <v>3</v>
      </c>
    </row>
    <row r="70" spans="1:5" ht="41.25" customHeight="1">
      <c r="A70" s="293" t="s">
        <v>456</v>
      </c>
      <c r="B70" s="294"/>
      <c r="C70" s="295"/>
      <c r="D70" s="105"/>
      <c r="E70" s="9">
        <v>3</v>
      </c>
    </row>
    <row r="71" spans="1:5" ht="41.25" customHeight="1">
      <c r="A71" s="293" t="s">
        <v>457</v>
      </c>
      <c r="B71" s="294"/>
      <c r="C71" s="295"/>
      <c r="D71" s="105"/>
      <c r="E71" s="9">
        <v>3</v>
      </c>
    </row>
    <row r="72" spans="1:5" ht="41.25" customHeight="1">
      <c r="A72" s="293" t="s">
        <v>458</v>
      </c>
      <c r="B72" s="294"/>
      <c r="C72" s="295"/>
      <c r="D72" s="105"/>
      <c r="E72" s="9">
        <v>3</v>
      </c>
    </row>
    <row r="73" spans="1:5" ht="41.25" customHeight="1">
      <c r="A73" s="293" t="s">
        <v>459</v>
      </c>
      <c r="B73" s="294"/>
      <c r="C73" s="295"/>
      <c r="D73" s="105"/>
      <c r="E73" s="9">
        <v>3</v>
      </c>
    </row>
    <row r="74" spans="1:5" ht="41.25" customHeight="1">
      <c r="A74" s="293" t="s">
        <v>460</v>
      </c>
      <c r="B74" s="294"/>
      <c r="C74" s="295"/>
      <c r="D74" s="105"/>
      <c r="E74" s="9">
        <v>3</v>
      </c>
    </row>
    <row r="75" spans="1:5" ht="41.25" customHeight="1">
      <c r="A75" s="293" t="s">
        <v>461</v>
      </c>
      <c r="B75" s="294"/>
      <c r="C75" s="295"/>
      <c r="D75" s="105"/>
      <c r="E75" s="9">
        <v>3</v>
      </c>
    </row>
    <row r="76" spans="1:5" ht="41.25" customHeight="1">
      <c r="A76" s="293" t="s">
        <v>462</v>
      </c>
      <c r="B76" s="294"/>
      <c r="C76" s="295"/>
      <c r="D76" s="105"/>
      <c r="E76" s="9">
        <v>3</v>
      </c>
    </row>
    <row r="77" spans="1:5" ht="41.25" customHeight="1">
      <c r="A77" s="293" t="s">
        <v>463</v>
      </c>
      <c r="B77" s="294"/>
      <c r="C77" s="295"/>
      <c r="D77" s="105"/>
      <c r="E77" s="9">
        <v>3</v>
      </c>
    </row>
    <row r="78" spans="1:5" ht="41.25" customHeight="1">
      <c r="A78" s="293" t="s">
        <v>464</v>
      </c>
      <c r="B78" s="294"/>
      <c r="C78" s="295"/>
      <c r="D78" s="105"/>
      <c r="E78" s="9">
        <v>3</v>
      </c>
    </row>
    <row r="79" spans="1:5" ht="41.25" customHeight="1">
      <c r="A79" s="293" t="s">
        <v>465</v>
      </c>
      <c r="B79" s="294"/>
      <c r="C79" s="295"/>
      <c r="D79" s="105"/>
      <c r="E79" s="9">
        <v>3</v>
      </c>
    </row>
    <row r="80" spans="1:5" ht="41.25" customHeight="1">
      <c r="A80" s="293" t="s">
        <v>466</v>
      </c>
      <c r="B80" s="294"/>
      <c r="C80" s="295"/>
      <c r="D80" s="105"/>
      <c r="E80" s="9">
        <v>3</v>
      </c>
    </row>
    <row r="81" spans="1:5" ht="41.25" customHeight="1">
      <c r="A81" s="293" t="s">
        <v>467</v>
      </c>
      <c r="B81" s="294"/>
      <c r="C81" s="295"/>
      <c r="D81" s="105"/>
      <c r="E81" s="9">
        <v>3</v>
      </c>
    </row>
    <row r="82" spans="1:5" ht="41.25" customHeight="1">
      <c r="A82" s="386" t="s">
        <v>468</v>
      </c>
      <c r="B82" s="387"/>
      <c r="C82" s="388"/>
      <c r="D82" s="105"/>
      <c r="E82" s="9">
        <v>3</v>
      </c>
    </row>
    <row r="83" spans="1:5" ht="41.25" customHeight="1">
      <c r="A83" s="293" t="s">
        <v>469</v>
      </c>
      <c r="B83" s="294"/>
      <c r="C83" s="295"/>
      <c r="D83" s="105"/>
      <c r="E83" s="9">
        <v>3</v>
      </c>
    </row>
    <row r="84" spans="1:5" ht="41.25" customHeight="1">
      <c r="A84" s="293" t="s">
        <v>470</v>
      </c>
      <c r="B84" s="294"/>
      <c r="C84" s="295"/>
      <c r="D84" s="105"/>
      <c r="E84" s="9">
        <v>3</v>
      </c>
    </row>
    <row r="85" spans="1:5" ht="41.25" customHeight="1">
      <c r="A85" s="293" t="s">
        <v>471</v>
      </c>
      <c r="B85" s="294"/>
      <c r="C85" s="295"/>
      <c r="D85" s="105"/>
      <c r="E85" s="9">
        <v>3</v>
      </c>
    </row>
    <row r="86" spans="1:5" ht="41.25" customHeight="1">
      <c r="A86" s="293" t="s">
        <v>472</v>
      </c>
      <c r="B86" s="294"/>
      <c r="C86" s="295"/>
      <c r="D86" s="105"/>
      <c r="E86" s="9">
        <v>3</v>
      </c>
    </row>
    <row r="87" spans="1:5" ht="41.25" customHeight="1">
      <c r="A87" s="293" t="s">
        <v>473</v>
      </c>
      <c r="B87" s="294"/>
      <c r="C87" s="295"/>
      <c r="D87" s="105"/>
      <c r="E87" s="9">
        <v>3</v>
      </c>
    </row>
    <row r="88" spans="1:5" ht="41.25" customHeight="1">
      <c r="A88" s="293" t="s">
        <v>474</v>
      </c>
      <c r="B88" s="294"/>
      <c r="C88" s="295"/>
      <c r="D88" s="105"/>
      <c r="E88" s="9">
        <v>3</v>
      </c>
    </row>
    <row r="89" spans="1:5" ht="41.25" customHeight="1">
      <c r="A89" s="293" t="s">
        <v>475</v>
      </c>
      <c r="B89" s="294"/>
      <c r="C89" s="295"/>
      <c r="D89" s="105"/>
      <c r="E89" s="9">
        <v>3</v>
      </c>
    </row>
    <row r="90" spans="1:5" ht="41.25" customHeight="1">
      <c r="A90" s="293" t="s">
        <v>476</v>
      </c>
      <c r="B90" s="294"/>
      <c r="C90" s="295"/>
      <c r="D90" s="105"/>
      <c r="E90" s="9">
        <v>3</v>
      </c>
    </row>
    <row r="91" spans="1:5" ht="41.25" customHeight="1">
      <c r="A91" s="293" t="s">
        <v>477</v>
      </c>
      <c r="B91" s="294"/>
      <c r="C91" s="295"/>
      <c r="D91" s="105"/>
      <c r="E91" s="9">
        <v>3</v>
      </c>
    </row>
    <row r="92" spans="1:5" ht="41.25" customHeight="1">
      <c r="A92" s="280" t="s">
        <v>144</v>
      </c>
      <c r="B92" s="280"/>
      <c r="C92" s="280"/>
      <c r="D92" s="87">
        <f>SUM(D68:D91)</f>
        <v>0</v>
      </c>
      <c r="E92" s="9">
        <f>SUM(E68:E91)</f>
        <v>72</v>
      </c>
    </row>
    <row r="93" spans="1:5" ht="41.25" customHeight="1" thickBot="1">
      <c r="A93" s="29" t="s">
        <v>106</v>
      </c>
      <c r="B93" s="216" t="s">
        <v>131</v>
      </c>
      <c r="C93" s="216"/>
      <c r="D93" s="216"/>
      <c r="E93" s="9"/>
    </row>
    <row r="94" spans="1:5" ht="41.25" customHeight="1" thickBot="1">
      <c r="A94" s="217"/>
      <c r="B94" s="218"/>
      <c r="C94" s="218"/>
      <c r="D94" s="219"/>
      <c r="E94" s="9"/>
    </row>
    <row r="95" spans="1:5" ht="41.25" customHeight="1">
      <c r="A95" s="220" t="s">
        <v>145</v>
      </c>
      <c r="B95" s="221"/>
      <c r="C95" s="84" t="s">
        <v>140</v>
      </c>
      <c r="D95" s="26" t="s">
        <v>141</v>
      </c>
      <c r="E95" s="9"/>
    </row>
    <row r="96" spans="1:5" ht="41.25" customHeight="1">
      <c r="A96" s="222" t="s">
        <v>146</v>
      </c>
      <c r="B96" s="223"/>
      <c r="C96" s="303">
        <f>D92</f>
        <v>0</v>
      </c>
      <c r="D96" s="305">
        <f>C96/72*100</f>
        <v>0</v>
      </c>
      <c r="E96" s="9"/>
    </row>
    <row r="97" spans="1:5" ht="41.25" customHeight="1" thickBot="1">
      <c r="A97" s="307" t="s">
        <v>142</v>
      </c>
      <c r="B97" s="308"/>
      <c r="C97" s="304"/>
      <c r="D97" s="306"/>
      <c r="E97" s="9"/>
    </row>
    <row r="98" spans="1:5" ht="41.25" customHeight="1" thickBot="1">
      <c r="A98" s="235"/>
      <c r="B98" s="236"/>
      <c r="C98" s="236"/>
      <c r="D98" s="237"/>
      <c r="E98" s="9"/>
    </row>
    <row r="99" spans="1:5" ht="41.25" customHeight="1">
      <c r="A99" s="208" t="s">
        <v>542</v>
      </c>
      <c r="B99" s="208"/>
      <c r="C99" s="208"/>
      <c r="D99" s="208"/>
      <c r="E99" s="9"/>
    </row>
    <row r="100" spans="1:5" ht="41.25" customHeight="1">
      <c r="A100" s="196" t="s">
        <v>421</v>
      </c>
      <c r="B100" s="197"/>
      <c r="C100" s="197"/>
      <c r="D100" s="198"/>
      <c r="E100" s="9"/>
    </row>
    <row r="101" spans="1:5" ht="41.25" customHeight="1">
      <c r="A101" s="243" t="s">
        <v>169</v>
      </c>
      <c r="B101" s="241"/>
      <c r="C101" s="241"/>
      <c r="D101" s="242"/>
      <c r="E101" s="9"/>
    </row>
    <row r="102" spans="1:5" ht="41.25" customHeight="1">
      <c r="A102" s="243" t="s">
        <v>171</v>
      </c>
      <c r="B102" s="241"/>
      <c r="C102" s="241"/>
      <c r="D102" s="242"/>
      <c r="E102" s="9"/>
    </row>
    <row r="103" spans="1:5" ht="41.25" customHeight="1">
      <c r="A103" s="243" t="s">
        <v>170</v>
      </c>
      <c r="B103" s="241"/>
      <c r="C103" s="241"/>
      <c r="D103" s="242"/>
      <c r="E103" s="30"/>
    </row>
    <row r="104" spans="1:5" ht="41.25" customHeight="1" thickBot="1">
      <c r="A104" s="244" t="s">
        <v>157</v>
      </c>
      <c r="B104" s="245"/>
      <c r="C104" s="245"/>
      <c r="D104" s="246"/>
      <c r="E104" s="9"/>
    </row>
    <row r="105" spans="1:5" ht="41.25" customHeight="1" thickBot="1">
      <c r="A105" s="385" t="s">
        <v>397</v>
      </c>
      <c r="B105" s="385"/>
      <c r="C105" s="385"/>
      <c r="D105" s="385"/>
      <c r="E105" s="9"/>
    </row>
    <row r="106" spans="1:5" ht="46.5" customHeight="1">
      <c r="A106" s="264" t="s">
        <v>160</v>
      </c>
      <c r="B106" s="265"/>
      <c r="C106" s="265"/>
      <c r="D106" s="366"/>
      <c r="E106" s="9"/>
    </row>
    <row r="107" spans="1:5" ht="41.25" customHeight="1">
      <c r="A107" s="233" t="s">
        <v>384</v>
      </c>
      <c r="B107" s="234"/>
      <c r="C107" s="234"/>
      <c r="D107" s="32" t="s">
        <v>8</v>
      </c>
      <c r="E107" s="9"/>
    </row>
    <row r="108" spans="1:5" ht="41.25" customHeight="1">
      <c r="A108" s="233" t="s">
        <v>149</v>
      </c>
      <c r="B108" s="234"/>
      <c r="C108" s="234"/>
      <c r="D108" s="33" t="s">
        <v>3</v>
      </c>
      <c r="E108" s="9"/>
    </row>
    <row r="109" spans="1:5" ht="41.25" customHeight="1">
      <c r="A109" s="264" t="s">
        <v>9</v>
      </c>
      <c r="B109" s="265"/>
      <c r="C109" s="265"/>
      <c r="D109" s="2"/>
      <c r="E109" s="8">
        <v>3</v>
      </c>
    </row>
    <row r="110" spans="1:5" ht="41.25" customHeight="1">
      <c r="A110" s="264" t="s">
        <v>10</v>
      </c>
      <c r="B110" s="265"/>
      <c r="C110" s="265"/>
      <c r="D110" s="104"/>
      <c r="E110" s="8">
        <v>3</v>
      </c>
    </row>
    <row r="111" spans="1:5" ht="41.25" customHeight="1">
      <c r="A111" s="264" t="s">
        <v>11</v>
      </c>
      <c r="B111" s="265"/>
      <c r="C111" s="265"/>
      <c r="D111" s="104"/>
      <c r="E111" s="8">
        <v>3</v>
      </c>
    </row>
    <row r="112" spans="1:5" ht="41.25" customHeight="1">
      <c r="A112" s="370" t="s">
        <v>12</v>
      </c>
      <c r="B112" s="371"/>
      <c r="C112" s="371"/>
      <c r="D112" s="104"/>
      <c r="E112" s="8">
        <v>3</v>
      </c>
    </row>
    <row r="113" spans="1:5" ht="41.25" customHeight="1">
      <c r="A113" s="264" t="s">
        <v>13</v>
      </c>
      <c r="B113" s="265"/>
      <c r="C113" s="265"/>
      <c r="D113" s="104"/>
      <c r="E113" s="8">
        <v>3</v>
      </c>
    </row>
    <row r="114" spans="1:5" ht="41.25" customHeight="1">
      <c r="A114" s="264" t="s">
        <v>14</v>
      </c>
      <c r="B114" s="265"/>
      <c r="C114" s="265"/>
      <c r="D114" s="104"/>
      <c r="E114" s="8">
        <v>3</v>
      </c>
    </row>
    <row r="115" spans="1:5" ht="41.25" customHeight="1">
      <c r="A115" s="264" t="s">
        <v>15</v>
      </c>
      <c r="B115" s="265"/>
      <c r="C115" s="265"/>
      <c r="D115" s="104"/>
      <c r="E115" s="8">
        <v>3</v>
      </c>
    </row>
    <row r="116" spans="1:5" ht="41.25" customHeight="1">
      <c r="A116" s="264" t="s">
        <v>16</v>
      </c>
      <c r="B116" s="265"/>
      <c r="C116" s="265"/>
      <c r="D116" s="104"/>
      <c r="E116" s="8">
        <v>3</v>
      </c>
    </row>
    <row r="117" spans="1:5" ht="41.25" customHeight="1">
      <c r="A117" s="264" t="s">
        <v>17</v>
      </c>
      <c r="B117" s="265"/>
      <c r="C117" s="265"/>
      <c r="D117" s="104"/>
      <c r="E117" s="8">
        <v>3</v>
      </c>
    </row>
    <row r="118" spans="1:5" ht="41.25" customHeight="1">
      <c r="A118" s="264" t="s">
        <v>18</v>
      </c>
      <c r="B118" s="265"/>
      <c r="C118" s="265"/>
      <c r="D118" s="104"/>
      <c r="E118" s="8">
        <v>3</v>
      </c>
    </row>
    <row r="119" spans="1:5" ht="41.25" customHeight="1">
      <c r="A119" s="264" t="s">
        <v>19</v>
      </c>
      <c r="B119" s="265"/>
      <c r="C119" s="265"/>
      <c r="D119" s="104"/>
      <c r="E119" s="8">
        <v>3</v>
      </c>
    </row>
    <row r="120" spans="1:5" ht="41.25" customHeight="1">
      <c r="A120" s="264" t="s">
        <v>20</v>
      </c>
      <c r="B120" s="265"/>
      <c r="C120" s="265"/>
      <c r="D120" s="104"/>
      <c r="E120" s="8">
        <v>3</v>
      </c>
    </row>
    <row r="121" spans="1:5" ht="41.25" customHeight="1">
      <c r="A121" s="264" t="s">
        <v>21</v>
      </c>
      <c r="B121" s="265"/>
      <c r="C121" s="265"/>
      <c r="D121" s="104"/>
      <c r="E121" s="8">
        <v>3</v>
      </c>
    </row>
    <row r="122" spans="1:5" ht="41.25" customHeight="1">
      <c r="A122" s="233" t="s">
        <v>150</v>
      </c>
      <c r="B122" s="234"/>
      <c r="C122" s="234"/>
      <c r="D122" s="33" t="s">
        <v>3</v>
      </c>
      <c r="E122" s="9"/>
    </row>
    <row r="123" spans="1:5" ht="41.25" customHeight="1">
      <c r="A123" s="247" t="s">
        <v>22</v>
      </c>
      <c r="B123" s="248"/>
      <c r="C123" s="248"/>
      <c r="D123" s="2"/>
      <c r="E123" s="8">
        <v>3</v>
      </c>
    </row>
    <row r="124" spans="1:5" ht="41.25" customHeight="1">
      <c r="A124" s="247" t="s">
        <v>23</v>
      </c>
      <c r="B124" s="248"/>
      <c r="C124" s="248"/>
      <c r="D124" s="104"/>
      <c r="E124" s="8">
        <v>3</v>
      </c>
    </row>
    <row r="125" spans="1:5" ht="41.25" customHeight="1">
      <c r="A125" s="247" t="s">
        <v>24</v>
      </c>
      <c r="B125" s="248"/>
      <c r="C125" s="248"/>
      <c r="D125" s="104"/>
      <c r="E125" s="8">
        <v>3</v>
      </c>
    </row>
    <row r="126" spans="1:5" ht="41.25" customHeight="1">
      <c r="A126" s="233" t="s">
        <v>383</v>
      </c>
      <c r="B126" s="234"/>
      <c r="C126" s="234"/>
      <c r="D126" s="33" t="s">
        <v>3</v>
      </c>
      <c r="E126" s="8"/>
    </row>
    <row r="127" spans="1:5" ht="41.25" customHeight="1">
      <c r="A127" s="264" t="s">
        <v>381</v>
      </c>
      <c r="B127" s="265"/>
      <c r="C127" s="265"/>
      <c r="D127" s="2"/>
      <c r="E127" s="8">
        <v>3</v>
      </c>
    </row>
    <row r="128" spans="1:5" ht="41.25" customHeight="1">
      <c r="A128" s="264" t="s">
        <v>382</v>
      </c>
      <c r="B128" s="265"/>
      <c r="C128" s="265"/>
      <c r="D128" s="104"/>
      <c r="E128" s="8">
        <v>3</v>
      </c>
    </row>
    <row r="129" spans="1:5" ht="41.25" customHeight="1">
      <c r="A129" s="373" t="s">
        <v>148</v>
      </c>
      <c r="B129" s="373"/>
      <c r="C129" s="373"/>
      <c r="D129" s="22">
        <f>SUM(D109:D128)</f>
        <v>0</v>
      </c>
      <c r="E129" s="8">
        <f>SUM(E109:E128)</f>
        <v>54</v>
      </c>
    </row>
    <row r="130" spans="1:5" ht="41.25" customHeight="1" thickBot="1">
      <c r="A130" s="34" t="s">
        <v>106</v>
      </c>
      <c r="B130" s="216" t="s">
        <v>131</v>
      </c>
      <c r="C130" s="216"/>
      <c r="D130" s="216"/>
      <c r="E130" s="9"/>
    </row>
    <row r="131" spans="1:5" ht="41.25" customHeight="1">
      <c r="A131" s="289" t="s">
        <v>151</v>
      </c>
      <c r="B131" s="290"/>
      <c r="C131" s="86" t="s">
        <v>158</v>
      </c>
      <c r="D131" s="35" t="s">
        <v>159</v>
      </c>
      <c r="E131" s="9"/>
    </row>
    <row r="132" spans="1:5" ht="41.25" customHeight="1" thickBot="1">
      <c r="A132" s="291"/>
      <c r="B132" s="292"/>
      <c r="C132" s="36">
        <f>D129</f>
        <v>0</v>
      </c>
      <c r="D132" s="37">
        <f>C132/54*100</f>
        <v>0</v>
      </c>
      <c r="E132" s="9"/>
    </row>
    <row r="133" spans="1:5" ht="41.25" customHeight="1">
      <c r="A133" s="367"/>
      <c r="B133" s="368"/>
      <c r="C133" s="368"/>
      <c r="D133" s="369"/>
      <c r="E133" s="9"/>
    </row>
    <row r="134" spans="1:5" ht="41.25" customHeight="1">
      <c r="A134" s="264" t="s">
        <v>161</v>
      </c>
      <c r="B134" s="265"/>
      <c r="C134" s="265"/>
      <c r="D134" s="366"/>
      <c r="E134" s="9"/>
    </row>
    <row r="135" spans="1:5" ht="41.25" customHeight="1">
      <c r="A135" s="228" t="s">
        <v>409</v>
      </c>
      <c r="B135" s="228"/>
      <c r="C135" s="228"/>
      <c r="D135" s="33" t="s">
        <v>8</v>
      </c>
      <c r="E135" s="9"/>
    </row>
    <row r="136" spans="1:5" ht="41.25" customHeight="1">
      <c r="A136" s="372" t="s">
        <v>164</v>
      </c>
      <c r="B136" s="372"/>
      <c r="C136" s="372"/>
      <c r="D136" s="33" t="s">
        <v>3</v>
      </c>
      <c r="E136" s="9"/>
    </row>
    <row r="137" spans="1:5" ht="41.25" customHeight="1">
      <c r="A137" s="227" t="s">
        <v>25</v>
      </c>
      <c r="B137" s="227"/>
      <c r="C137" s="227"/>
      <c r="D137" s="4"/>
      <c r="E137" s="5">
        <v>3</v>
      </c>
    </row>
    <row r="138" spans="1:5" ht="41.25" customHeight="1">
      <c r="A138" s="227" t="s">
        <v>26</v>
      </c>
      <c r="B138" s="227"/>
      <c r="C138" s="227"/>
      <c r="D138" s="106"/>
      <c r="E138" s="5">
        <v>3</v>
      </c>
    </row>
    <row r="139" spans="1:5" ht="41.25" customHeight="1">
      <c r="A139" s="227" t="s">
        <v>27</v>
      </c>
      <c r="B139" s="227"/>
      <c r="C139" s="227"/>
      <c r="D139" s="106"/>
      <c r="E139" s="5">
        <v>3</v>
      </c>
    </row>
    <row r="140" spans="1:5" ht="41.25" customHeight="1">
      <c r="A140" s="226" t="s">
        <v>28</v>
      </c>
      <c r="B140" s="226"/>
      <c r="C140" s="226"/>
      <c r="D140" s="106"/>
      <c r="E140" s="5">
        <v>3</v>
      </c>
    </row>
    <row r="141" spans="1:5" ht="41.25" customHeight="1">
      <c r="A141" s="227" t="s">
        <v>29</v>
      </c>
      <c r="B141" s="227"/>
      <c r="C141" s="227"/>
      <c r="D141" s="106"/>
      <c r="E141" s="5">
        <v>3</v>
      </c>
    </row>
    <row r="142" spans="1:5" ht="41.25" customHeight="1">
      <c r="A142" s="227" t="s">
        <v>30</v>
      </c>
      <c r="B142" s="227"/>
      <c r="C142" s="227"/>
      <c r="D142" s="106"/>
      <c r="E142" s="5">
        <v>3</v>
      </c>
    </row>
    <row r="143" spans="1:5" ht="41.25" customHeight="1">
      <c r="A143" s="227" t="s">
        <v>31</v>
      </c>
      <c r="B143" s="227"/>
      <c r="C143" s="227"/>
      <c r="D143" s="106"/>
      <c r="E143" s="5">
        <v>3</v>
      </c>
    </row>
    <row r="144" spans="1:5" ht="41.25" customHeight="1">
      <c r="A144" s="227" t="s">
        <v>32</v>
      </c>
      <c r="B144" s="227"/>
      <c r="C144" s="227"/>
      <c r="D144" s="106"/>
      <c r="E144" s="5">
        <v>3</v>
      </c>
    </row>
    <row r="145" spans="1:5" ht="41.25" customHeight="1">
      <c r="A145" s="233" t="s">
        <v>150</v>
      </c>
      <c r="B145" s="234"/>
      <c r="C145" s="234"/>
      <c r="D145" s="33" t="s">
        <v>3</v>
      </c>
      <c r="E145" s="8"/>
    </row>
    <row r="146" spans="1:5" ht="41.25" customHeight="1">
      <c r="A146" s="247" t="s">
        <v>33</v>
      </c>
      <c r="B146" s="248"/>
      <c r="C146" s="248"/>
      <c r="D146" s="2"/>
      <c r="E146" s="8">
        <v>3</v>
      </c>
    </row>
    <row r="147" spans="1:5" ht="41.25" customHeight="1">
      <c r="A147" s="247" t="s">
        <v>34</v>
      </c>
      <c r="B147" s="248"/>
      <c r="C147" s="248"/>
      <c r="D147" s="104"/>
      <c r="E147" s="8">
        <v>3</v>
      </c>
    </row>
    <row r="148" spans="1:5" ht="41.25" customHeight="1">
      <c r="A148" s="247" t="s">
        <v>35</v>
      </c>
      <c r="B148" s="248"/>
      <c r="C148" s="248"/>
      <c r="D148" s="104"/>
      <c r="E148" s="8">
        <v>3</v>
      </c>
    </row>
    <row r="149" spans="1:5" ht="41.25" customHeight="1">
      <c r="A149" s="287" t="s">
        <v>383</v>
      </c>
      <c r="B149" s="288"/>
      <c r="C149" s="288"/>
      <c r="D149" s="33" t="s">
        <v>3</v>
      </c>
      <c r="E149" s="8"/>
    </row>
    <row r="150" spans="1:5" ht="41.25" customHeight="1">
      <c r="A150" s="276" t="s">
        <v>385</v>
      </c>
      <c r="B150" s="277"/>
      <c r="C150" s="277"/>
      <c r="D150" s="2"/>
      <c r="E150" s="8">
        <v>3</v>
      </c>
    </row>
    <row r="151" spans="1:5" ht="41.25" customHeight="1">
      <c r="A151" s="276" t="s">
        <v>386</v>
      </c>
      <c r="B151" s="277"/>
      <c r="C151" s="277"/>
      <c r="D151" s="104"/>
      <c r="E151" s="8">
        <v>3</v>
      </c>
    </row>
    <row r="152" spans="1:5" ht="41.25" customHeight="1">
      <c r="A152" s="276" t="s">
        <v>387</v>
      </c>
      <c r="B152" s="277"/>
      <c r="C152" s="277"/>
      <c r="D152" s="104"/>
      <c r="E152" s="8">
        <v>3</v>
      </c>
    </row>
    <row r="153" spans="1:5" ht="41.25" customHeight="1">
      <c r="A153" s="278" t="s">
        <v>388</v>
      </c>
      <c r="B153" s="279"/>
      <c r="C153" s="279"/>
      <c r="D153" s="104"/>
      <c r="E153" s="8">
        <v>3</v>
      </c>
    </row>
    <row r="154" spans="1:5" ht="41.25" customHeight="1">
      <c r="A154" s="224" t="s">
        <v>165</v>
      </c>
      <c r="B154" s="224"/>
      <c r="C154" s="224"/>
      <c r="D154" s="38">
        <f>SUM(D137:D153)</f>
        <v>0</v>
      </c>
      <c r="E154" s="9">
        <f>SUM(E137:E153)</f>
        <v>45</v>
      </c>
    </row>
    <row r="155" spans="1:5" ht="41.25" customHeight="1" thickBot="1">
      <c r="A155" s="39" t="s">
        <v>106</v>
      </c>
      <c r="B155" s="225" t="s">
        <v>131</v>
      </c>
      <c r="C155" s="225"/>
      <c r="D155" s="225"/>
      <c r="E155" s="9"/>
    </row>
    <row r="156" spans="1:5" ht="41.25" customHeight="1">
      <c r="A156" s="229" t="s">
        <v>166</v>
      </c>
      <c r="B156" s="230"/>
      <c r="C156" s="40" t="s">
        <v>152</v>
      </c>
      <c r="D156" s="41" t="s">
        <v>153</v>
      </c>
      <c r="E156" s="9"/>
    </row>
    <row r="157" spans="1:5" ht="41.25" customHeight="1" thickBot="1">
      <c r="A157" s="231"/>
      <c r="B157" s="232"/>
      <c r="C157" s="42">
        <f>D154</f>
        <v>0</v>
      </c>
      <c r="D157" s="43">
        <f>C157/45*100</f>
        <v>0</v>
      </c>
      <c r="E157" s="9"/>
    </row>
    <row r="158" spans="1:5" ht="41.25" customHeight="1">
      <c r="A158" s="375"/>
      <c r="B158" s="376"/>
      <c r="C158" s="376"/>
      <c r="D158" s="377"/>
      <c r="E158" s="9"/>
    </row>
    <row r="159" spans="1:5" ht="41.25" customHeight="1">
      <c r="A159" s="264" t="s">
        <v>172</v>
      </c>
      <c r="B159" s="265"/>
      <c r="C159" s="265"/>
      <c r="D159" s="366"/>
      <c r="E159" s="9"/>
    </row>
    <row r="160" spans="1:5" ht="41.25" customHeight="1">
      <c r="A160" s="233" t="s">
        <v>389</v>
      </c>
      <c r="B160" s="234"/>
      <c r="C160" s="234"/>
      <c r="D160" s="32" t="s">
        <v>8</v>
      </c>
      <c r="E160" s="9"/>
    </row>
    <row r="161" spans="1:5" ht="41.25" customHeight="1">
      <c r="A161" s="233" t="s">
        <v>164</v>
      </c>
      <c r="B161" s="234"/>
      <c r="C161" s="234"/>
      <c r="D161" s="33" t="s">
        <v>3</v>
      </c>
      <c r="E161" s="9"/>
    </row>
    <row r="162" spans="1:5" ht="41.25" customHeight="1">
      <c r="A162" s="261" t="s">
        <v>505</v>
      </c>
      <c r="B162" s="262"/>
      <c r="C162" s="263"/>
      <c r="D162" s="145"/>
      <c r="E162" s="8">
        <v>3</v>
      </c>
    </row>
    <row r="163" spans="1:5" ht="41.25" customHeight="1">
      <c r="A163" s="261" t="s">
        <v>506</v>
      </c>
      <c r="B163" s="262"/>
      <c r="C163" s="263"/>
      <c r="D163" s="145"/>
      <c r="E163" s="8">
        <v>3</v>
      </c>
    </row>
    <row r="164" spans="1:5" ht="41.25" customHeight="1">
      <c r="A164" s="261" t="s">
        <v>507</v>
      </c>
      <c r="B164" s="262"/>
      <c r="C164" s="263"/>
      <c r="D164" s="145"/>
      <c r="E164" s="8">
        <v>3</v>
      </c>
    </row>
    <row r="165" spans="1:5" ht="41.25" customHeight="1">
      <c r="A165" s="261" t="s">
        <v>508</v>
      </c>
      <c r="B165" s="262"/>
      <c r="C165" s="263"/>
      <c r="D165" s="145"/>
      <c r="E165" s="8">
        <v>3</v>
      </c>
    </row>
    <row r="166" spans="1:5" ht="41.25" customHeight="1">
      <c r="A166" s="287" t="s">
        <v>150</v>
      </c>
      <c r="B166" s="288"/>
      <c r="C166" s="288"/>
      <c r="D166" s="33" t="s">
        <v>3</v>
      </c>
      <c r="E166" s="8"/>
    </row>
    <row r="167" spans="1:5" ht="41.25" customHeight="1">
      <c r="A167" s="261" t="s">
        <v>509</v>
      </c>
      <c r="B167" s="262"/>
      <c r="C167" s="263"/>
      <c r="D167" s="2"/>
      <c r="E167" s="8">
        <v>3</v>
      </c>
    </row>
    <row r="168" spans="1:5" ht="41.25" customHeight="1">
      <c r="A168" s="261" t="s">
        <v>36</v>
      </c>
      <c r="B168" s="262"/>
      <c r="C168" s="263"/>
      <c r="D168" s="104"/>
      <c r="E168" s="8">
        <v>3</v>
      </c>
    </row>
    <row r="169" spans="1:5" ht="41.25" customHeight="1">
      <c r="A169" s="261" t="s">
        <v>37</v>
      </c>
      <c r="B169" s="262"/>
      <c r="C169" s="263"/>
      <c r="D169" s="104"/>
      <c r="E169" s="8">
        <v>3</v>
      </c>
    </row>
    <row r="170" spans="1:5" ht="41.25" customHeight="1">
      <c r="A170" s="287" t="s">
        <v>383</v>
      </c>
      <c r="B170" s="288"/>
      <c r="C170" s="288"/>
      <c r="D170" s="33" t="s">
        <v>3</v>
      </c>
      <c r="E170" s="8"/>
    </row>
    <row r="171" spans="1:5" ht="41.25" customHeight="1">
      <c r="A171" s="209" t="s">
        <v>38</v>
      </c>
      <c r="B171" s="210"/>
      <c r="C171" s="211"/>
      <c r="D171" s="2"/>
      <c r="E171" s="8">
        <v>3</v>
      </c>
    </row>
    <row r="172" spans="1:5" ht="41.25" customHeight="1">
      <c r="A172" s="209" t="s">
        <v>39</v>
      </c>
      <c r="B172" s="210"/>
      <c r="C172" s="211"/>
      <c r="D172" s="104"/>
      <c r="E172" s="8">
        <v>3</v>
      </c>
    </row>
    <row r="173" spans="1:5" ht="41.25" customHeight="1">
      <c r="A173" s="209" t="s">
        <v>40</v>
      </c>
      <c r="B173" s="210"/>
      <c r="C173" s="211"/>
      <c r="D173" s="104"/>
      <c r="E173" s="8">
        <v>3</v>
      </c>
    </row>
    <row r="174" spans="1:5" ht="41.25" customHeight="1">
      <c r="A174" s="209" t="s">
        <v>41</v>
      </c>
      <c r="B174" s="210"/>
      <c r="C174" s="211"/>
      <c r="D174" s="104"/>
      <c r="E174" s="8">
        <v>3</v>
      </c>
    </row>
    <row r="175" spans="1:5" ht="41.25" customHeight="1">
      <c r="A175" s="209" t="s">
        <v>510</v>
      </c>
      <c r="B175" s="210"/>
      <c r="C175" s="211"/>
      <c r="D175" s="104"/>
      <c r="E175" s="8">
        <v>3</v>
      </c>
    </row>
    <row r="176" spans="1:5" ht="41.25" customHeight="1">
      <c r="A176" s="224" t="s">
        <v>167</v>
      </c>
      <c r="B176" s="224"/>
      <c r="C176" s="224"/>
      <c r="D176" s="38">
        <f>SUM(D162:D175)</f>
        <v>0</v>
      </c>
      <c r="E176" s="9">
        <f>SUM(E162:E175)</f>
        <v>36</v>
      </c>
    </row>
    <row r="177" spans="1:5" ht="41.25" customHeight="1" thickBot="1">
      <c r="A177" s="44" t="s">
        <v>106</v>
      </c>
      <c r="B177" s="225" t="s">
        <v>131</v>
      </c>
      <c r="C177" s="225"/>
      <c r="D177" s="225"/>
      <c r="E177" s="9"/>
    </row>
    <row r="178" spans="1:5" ht="41.25" customHeight="1">
      <c r="A178" s="419" t="s">
        <v>168</v>
      </c>
      <c r="B178" s="420"/>
      <c r="C178" s="40" t="s">
        <v>152</v>
      </c>
      <c r="D178" s="41" t="s">
        <v>153</v>
      </c>
      <c r="E178" s="9"/>
    </row>
    <row r="179" spans="1:5" ht="41.25" customHeight="1" thickBot="1">
      <c r="A179" s="285"/>
      <c r="B179" s="286"/>
      <c r="C179" s="42">
        <f>D176</f>
        <v>0</v>
      </c>
      <c r="D179" s="43">
        <f>C179/36*100</f>
        <v>0</v>
      </c>
      <c r="E179" s="9"/>
    </row>
    <row r="180" spans="1:5" ht="41.25" customHeight="1">
      <c r="A180" s="367"/>
      <c r="B180" s="368"/>
      <c r="C180" s="368"/>
      <c r="D180" s="369"/>
      <c r="E180" s="9"/>
    </row>
    <row r="181" spans="1:5" ht="41.25" customHeight="1">
      <c r="A181" s="264" t="s">
        <v>162</v>
      </c>
      <c r="B181" s="265"/>
      <c r="C181" s="265"/>
      <c r="D181" s="366"/>
      <c r="E181" s="9"/>
    </row>
    <row r="182" spans="1:5" ht="41.25" customHeight="1">
      <c r="A182" s="233" t="s">
        <v>396</v>
      </c>
      <c r="B182" s="234"/>
      <c r="C182" s="234"/>
      <c r="D182" s="32" t="s">
        <v>8</v>
      </c>
      <c r="E182" s="9"/>
    </row>
    <row r="183" spans="1:5" ht="41.25" customHeight="1">
      <c r="A183" s="233" t="s">
        <v>164</v>
      </c>
      <c r="B183" s="234"/>
      <c r="C183" s="234"/>
      <c r="D183" s="33" t="s">
        <v>3</v>
      </c>
      <c r="E183" s="9"/>
    </row>
    <row r="184" spans="1:5" ht="41.25" customHeight="1">
      <c r="A184" s="264" t="s">
        <v>42</v>
      </c>
      <c r="B184" s="265"/>
      <c r="C184" s="265"/>
      <c r="D184" s="78"/>
      <c r="E184" s="5">
        <v>3</v>
      </c>
    </row>
    <row r="185" spans="1:5" ht="41.25" customHeight="1">
      <c r="A185" s="264" t="s">
        <v>43</v>
      </c>
      <c r="B185" s="265"/>
      <c r="C185" s="265"/>
      <c r="D185" s="140"/>
      <c r="E185" s="5">
        <v>3</v>
      </c>
    </row>
    <row r="186" spans="1:5" ht="41.25" customHeight="1">
      <c r="A186" s="264" t="s">
        <v>44</v>
      </c>
      <c r="B186" s="265"/>
      <c r="C186" s="265"/>
      <c r="D186" s="140"/>
      <c r="E186" s="5">
        <v>3</v>
      </c>
    </row>
    <row r="187" spans="1:5" ht="41.25" customHeight="1">
      <c r="A187" s="370" t="s">
        <v>45</v>
      </c>
      <c r="B187" s="371"/>
      <c r="C187" s="371"/>
      <c r="D187" s="140"/>
      <c r="E187" s="5">
        <v>3</v>
      </c>
    </row>
    <row r="188" spans="1:5" ht="41.25" customHeight="1">
      <c r="A188" s="264" t="s">
        <v>46</v>
      </c>
      <c r="B188" s="265"/>
      <c r="C188" s="265"/>
      <c r="D188" s="140"/>
      <c r="E188" s="5">
        <v>3</v>
      </c>
    </row>
    <row r="189" spans="1:5" ht="41.25" customHeight="1">
      <c r="A189" s="264" t="s">
        <v>47</v>
      </c>
      <c r="B189" s="265"/>
      <c r="C189" s="265"/>
      <c r="D189" s="140"/>
      <c r="E189" s="5">
        <v>3</v>
      </c>
    </row>
    <row r="190" spans="1:5" ht="41.25" customHeight="1">
      <c r="A190" s="264" t="s">
        <v>48</v>
      </c>
      <c r="B190" s="265"/>
      <c r="C190" s="265"/>
      <c r="D190" s="140"/>
      <c r="E190" s="5">
        <v>3</v>
      </c>
    </row>
    <row r="191" spans="1:5" ht="41.25" customHeight="1">
      <c r="A191" s="264" t="s">
        <v>49</v>
      </c>
      <c r="B191" s="265"/>
      <c r="C191" s="265"/>
      <c r="D191" s="140"/>
      <c r="E191" s="5">
        <v>3</v>
      </c>
    </row>
    <row r="192" spans="1:5" ht="41.25" customHeight="1">
      <c r="A192" s="233" t="s">
        <v>150</v>
      </c>
      <c r="B192" s="234"/>
      <c r="C192" s="234"/>
      <c r="D192" s="33" t="s">
        <v>3</v>
      </c>
      <c r="E192" s="9"/>
    </row>
    <row r="193" spans="1:5" ht="41.25" customHeight="1">
      <c r="A193" s="264" t="s">
        <v>50</v>
      </c>
      <c r="B193" s="265"/>
      <c r="C193" s="265"/>
      <c r="D193" s="2"/>
      <c r="E193" s="5">
        <v>3</v>
      </c>
    </row>
    <row r="194" spans="1:5" ht="41.25" customHeight="1">
      <c r="A194" s="264" t="s">
        <v>51</v>
      </c>
      <c r="B194" s="265"/>
      <c r="C194" s="265"/>
      <c r="D194" s="104"/>
      <c r="E194" s="5">
        <v>3</v>
      </c>
    </row>
    <row r="195" spans="1:5" ht="41.25" customHeight="1">
      <c r="A195" s="264" t="s">
        <v>52</v>
      </c>
      <c r="B195" s="265"/>
      <c r="C195" s="265"/>
      <c r="D195" s="104"/>
      <c r="E195" s="5">
        <v>3</v>
      </c>
    </row>
    <row r="196" spans="1:5" ht="41.25" customHeight="1">
      <c r="A196" s="370" t="s">
        <v>53</v>
      </c>
      <c r="B196" s="371"/>
      <c r="C196" s="371"/>
      <c r="D196" s="104"/>
      <c r="E196" s="5">
        <v>3</v>
      </c>
    </row>
    <row r="197" spans="1:5" ht="41.25" customHeight="1">
      <c r="A197" s="264" t="s">
        <v>54</v>
      </c>
      <c r="B197" s="265"/>
      <c r="C197" s="265"/>
      <c r="D197" s="104"/>
      <c r="E197" s="5">
        <v>3</v>
      </c>
    </row>
    <row r="198" spans="1:5" ht="41.25" customHeight="1">
      <c r="A198" s="264" t="s">
        <v>55</v>
      </c>
      <c r="B198" s="265"/>
      <c r="C198" s="265"/>
      <c r="D198" s="104"/>
      <c r="E198" s="5">
        <v>3</v>
      </c>
    </row>
    <row r="199" spans="1:5" ht="41.25" customHeight="1">
      <c r="A199" s="287" t="s">
        <v>383</v>
      </c>
      <c r="B199" s="288"/>
      <c r="C199" s="288"/>
      <c r="D199" s="33" t="s">
        <v>3</v>
      </c>
      <c r="E199" s="5"/>
    </row>
    <row r="200" spans="1:5" ht="41.25" customHeight="1">
      <c r="A200" s="264" t="s">
        <v>390</v>
      </c>
      <c r="B200" s="265"/>
      <c r="C200" s="265"/>
      <c r="D200" s="2"/>
      <c r="E200" s="5">
        <v>3</v>
      </c>
    </row>
    <row r="201" spans="1:5" ht="41.25" customHeight="1">
      <c r="A201" s="264" t="s">
        <v>391</v>
      </c>
      <c r="B201" s="265"/>
      <c r="C201" s="265"/>
      <c r="D201" s="104"/>
      <c r="E201" s="5">
        <v>3</v>
      </c>
    </row>
    <row r="202" spans="1:5" ht="41.25" customHeight="1">
      <c r="A202" s="264" t="s">
        <v>392</v>
      </c>
      <c r="B202" s="265"/>
      <c r="C202" s="265"/>
      <c r="D202" s="104"/>
      <c r="E202" s="5">
        <v>3</v>
      </c>
    </row>
    <row r="203" spans="1:5" ht="41.25" customHeight="1">
      <c r="A203" s="370" t="s">
        <v>393</v>
      </c>
      <c r="B203" s="371"/>
      <c r="C203" s="371"/>
      <c r="D203" s="104"/>
      <c r="E203" s="5">
        <v>3</v>
      </c>
    </row>
    <row r="204" spans="1:5" ht="41.25" customHeight="1">
      <c r="A204" s="264" t="s">
        <v>394</v>
      </c>
      <c r="B204" s="265"/>
      <c r="C204" s="265"/>
      <c r="D204" s="104"/>
      <c r="E204" s="5">
        <v>3</v>
      </c>
    </row>
    <row r="205" spans="1:5" ht="41.25" customHeight="1">
      <c r="A205" s="264" t="s">
        <v>395</v>
      </c>
      <c r="B205" s="265"/>
      <c r="C205" s="265"/>
      <c r="D205" s="104"/>
      <c r="E205" s="5">
        <v>3</v>
      </c>
    </row>
    <row r="206" spans="1:5" ht="41.25" customHeight="1">
      <c r="A206" s="224" t="s">
        <v>173</v>
      </c>
      <c r="B206" s="224"/>
      <c r="C206" s="224"/>
      <c r="D206" s="38">
        <f>SUM(D184:D205)</f>
        <v>0</v>
      </c>
      <c r="E206" s="5">
        <f>SUM(E184:E205)</f>
        <v>60</v>
      </c>
    </row>
    <row r="207" spans="1:5" ht="41.25" customHeight="1" thickBot="1">
      <c r="A207" s="45" t="s">
        <v>106</v>
      </c>
      <c r="B207" s="225" t="s">
        <v>131</v>
      </c>
      <c r="C207" s="225"/>
      <c r="D207" s="225"/>
      <c r="E207" s="5"/>
    </row>
    <row r="208" spans="1:5" ht="41.25" customHeight="1">
      <c r="A208" s="283" t="s">
        <v>174</v>
      </c>
      <c r="B208" s="284"/>
      <c r="C208" s="40" t="s">
        <v>152</v>
      </c>
      <c r="D208" s="41" t="s">
        <v>153</v>
      </c>
      <c r="E208" s="9"/>
    </row>
    <row r="209" spans="1:5" ht="41.25" customHeight="1" thickBot="1">
      <c r="A209" s="285"/>
      <c r="B209" s="286"/>
      <c r="C209" s="42">
        <f>D206</f>
        <v>0</v>
      </c>
      <c r="D209" s="43">
        <f>C209/60*100</f>
        <v>0</v>
      </c>
      <c r="E209" s="9"/>
    </row>
    <row r="210" spans="1:5" ht="41.25" customHeight="1" thickBot="1">
      <c r="A210" s="312"/>
      <c r="B210" s="313"/>
      <c r="C210" s="313"/>
      <c r="D210" s="314"/>
      <c r="E210" s="9"/>
    </row>
    <row r="211" spans="1:5" ht="41.25" customHeight="1">
      <c r="A211" s="283" t="s">
        <v>175</v>
      </c>
      <c r="B211" s="284"/>
      <c r="C211" s="40" t="s">
        <v>176</v>
      </c>
      <c r="D211" s="46" t="s">
        <v>177</v>
      </c>
      <c r="E211" s="9"/>
    </row>
    <row r="212" spans="1:5" ht="41.25" customHeight="1" thickBot="1">
      <c r="A212" s="285"/>
      <c r="B212" s="286"/>
      <c r="C212" s="47">
        <f>C132+C157+C179+C209</f>
        <v>0</v>
      </c>
      <c r="D212" s="48">
        <f>C212/195*100</f>
        <v>0</v>
      </c>
      <c r="E212" s="9">
        <f>E129+E154+E176+E206</f>
        <v>195</v>
      </c>
    </row>
    <row r="213" spans="1:5" ht="41.25" customHeight="1">
      <c r="A213" s="202"/>
      <c r="B213" s="202"/>
      <c r="C213" s="202"/>
      <c r="D213" s="202"/>
      <c r="E213" s="9"/>
    </row>
    <row r="214" spans="1:5" ht="41.25" customHeight="1">
      <c r="A214" s="374" t="s">
        <v>417</v>
      </c>
      <c r="B214" s="374"/>
      <c r="C214" s="374"/>
      <c r="D214" s="374"/>
      <c r="E214" s="9"/>
    </row>
    <row r="215" spans="1:5" ht="41.25" customHeight="1">
      <c r="A215" s="264" t="s">
        <v>178</v>
      </c>
      <c r="B215" s="265"/>
      <c r="C215" s="265"/>
      <c r="D215" s="366"/>
      <c r="E215" s="9"/>
    </row>
    <row r="216" spans="1:5" ht="41.25" customHeight="1">
      <c r="A216" s="233" t="s">
        <v>408</v>
      </c>
      <c r="B216" s="234"/>
      <c r="C216" s="234"/>
      <c r="D216" s="32" t="s">
        <v>8</v>
      </c>
      <c r="E216" s="9"/>
    </row>
    <row r="217" spans="1:5" ht="41.25" customHeight="1">
      <c r="A217" s="233" t="s">
        <v>164</v>
      </c>
      <c r="B217" s="234"/>
      <c r="C217" s="234"/>
      <c r="D217" s="33" t="s">
        <v>3</v>
      </c>
      <c r="E217" s="9"/>
    </row>
    <row r="218" spans="1:5" ht="41.25" customHeight="1">
      <c r="A218" s="264" t="s">
        <v>56</v>
      </c>
      <c r="B218" s="265"/>
      <c r="C218" s="265"/>
      <c r="D218" s="79"/>
      <c r="E218" s="8">
        <v>3</v>
      </c>
    </row>
    <row r="219" spans="1:5" ht="41.25" customHeight="1">
      <c r="A219" s="264" t="s">
        <v>57</v>
      </c>
      <c r="B219" s="265"/>
      <c r="C219" s="265"/>
      <c r="D219" s="141"/>
      <c r="E219" s="8">
        <v>3</v>
      </c>
    </row>
    <row r="220" spans="1:5" ht="41.25" customHeight="1">
      <c r="A220" s="264" t="s">
        <v>58</v>
      </c>
      <c r="B220" s="265"/>
      <c r="C220" s="265"/>
      <c r="D220" s="141"/>
      <c r="E220" s="8">
        <v>3</v>
      </c>
    </row>
    <row r="221" spans="1:5" ht="41.25" customHeight="1">
      <c r="A221" s="370" t="s">
        <v>59</v>
      </c>
      <c r="B221" s="371"/>
      <c r="C221" s="371"/>
      <c r="D221" s="141"/>
      <c r="E221" s="8">
        <v>3</v>
      </c>
    </row>
    <row r="222" spans="1:5" ht="41.25" customHeight="1">
      <c r="A222" s="233" t="s">
        <v>150</v>
      </c>
      <c r="B222" s="234"/>
      <c r="C222" s="234"/>
      <c r="D222" s="33" t="s">
        <v>3</v>
      </c>
      <c r="E222" s="9"/>
    </row>
    <row r="223" spans="1:5" ht="41.25" customHeight="1">
      <c r="A223" s="264" t="s">
        <v>60</v>
      </c>
      <c r="B223" s="265"/>
      <c r="C223" s="265"/>
      <c r="D223" s="2"/>
      <c r="E223" s="8">
        <v>3</v>
      </c>
    </row>
    <row r="224" spans="1:5" ht="41.25" customHeight="1">
      <c r="A224" s="264" t="s">
        <v>61</v>
      </c>
      <c r="B224" s="265"/>
      <c r="C224" s="265"/>
      <c r="D224" s="104"/>
      <c r="E224" s="8">
        <v>3</v>
      </c>
    </row>
    <row r="225" spans="1:5" ht="41.25" customHeight="1">
      <c r="A225" s="287" t="s">
        <v>383</v>
      </c>
      <c r="B225" s="288"/>
      <c r="C225" s="288"/>
      <c r="D225" s="33" t="s">
        <v>3</v>
      </c>
      <c r="E225" s="8"/>
    </row>
    <row r="226" spans="1:5" ht="41.25" customHeight="1">
      <c r="A226" s="276" t="s">
        <v>398</v>
      </c>
      <c r="B226" s="277"/>
      <c r="C226" s="277"/>
      <c r="D226" s="2"/>
      <c r="E226" s="8">
        <v>3</v>
      </c>
    </row>
    <row r="227" spans="1:5" ht="41.25" customHeight="1">
      <c r="A227" s="276" t="s">
        <v>399</v>
      </c>
      <c r="B227" s="277"/>
      <c r="C227" s="277"/>
      <c r="D227" s="104"/>
      <c r="E227" s="8">
        <v>3</v>
      </c>
    </row>
    <row r="228" spans="1:5" ht="41.25" customHeight="1">
      <c r="A228" s="276" t="s">
        <v>400</v>
      </c>
      <c r="B228" s="277"/>
      <c r="C228" s="277"/>
      <c r="D228" s="104"/>
      <c r="E228" s="8">
        <v>3</v>
      </c>
    </row>
    <row r="229" spans="1:5" ht="41.25" customHeight="1">
      <c r="A229" s="278" t="s">
        <v>401</v>
      </c>
      <c r="B229" s="279"/>
      <c r="C229" s="279"/>
      <c r="D229" s="104"/>
      <c r="E229" s="8">
        <v>3</v>
      </c>
    </row>
    <row r="230" spans="1:5" ht="41.25" customHeight="1">
      <c r="A230" s="224" t="s">
        <v>181</v>
      </c>
      <c r="B230" s="224"/>
      <c r="C230" s="224"/>
      <c r="D230" s="38">
        <f>SUM(D218:D229)</f>
        <v>0</v>
      </c>
      <c r="E230" s="9">
        <f>SUM(E218:E229)</f>
        <v>30</v>
      </c>
    </row>
    <row r="231" spans="1:5" ht="41.25" customHeight="1" thickBot="1">
      <c r="A231" s="49" t="s">
        <v>106</v>
      </c>
      <c r="B231" s="225" t="s">
        <v>131</v>
      </c>
      <c r="C231" s="225"/>
      <c r="D231" s="225"/>
      <c r="E231" s="9"/>
    </row>
    <row r="232" spans="1:5" ht="41.25" customHeight="1">
      <c r="A232" s="283" t="s">
        <v>182</v>
      </c>
      <c r="B232" s="284"/>
      <c r="C232" s="40" t="s">
        <v>152</v>
      </c>
      <c r="D232" s="41" t="s">
        <v>153</v>
      </c>
      <c r="E232" s="9"/>
    </row>
    <row r="233" spans="1:5" ht="41.25" customHeight="1" thickBot="1">
      <c r="A233" s="285"/>
      <c r="B233" s="286"/>
      <c r="C233" s="50">
        <f>D230</f>
        <v>0</v>
      </c>
      <c r="D233" s="43">
        <f>C233/30*100</f>
        <v>0</v>
      </c>
      <c r="E233" s="9"/>
    </row>
    <row r="234" spans="1:5" ht="41.25" customHeight="1">
      <c r="A234" s="270"/>
      <c r="B234" s="271"/>
      <c r="C234" s="271"/>
      <c r="D234" s="272"/>
      <c r="E234" s="9"/>
    </row>
    <row r="235" spans="1:5" ht="41.25" customHeight="1">
      <c r="A235" s="261" t="s">
        <v>179</v>
      </c>
      <c r="B235" s="262"/>
      <c r="C235" s="262"/>
      <c r="D235" s="266"/>
      <c r="E235" s="9"/>
    </row>
    <row r="236" spans="1:5" ht="41.25" customHeight="1">
      <c r="A236" s="273" t="s">
        <v>407</v>
      </c>
      <c r="B236" s="274"/>
      <c r="C236" s="275"/>
      <c r="D236" s="32" t="s">
        <v>8</v>
      </c>
      <c r="E236" s="9"/>
    </row>
    <row r="237" spans="1:5" ht="41.25" customHeight="1">
      <c r="A237" s="233" t="s">
        <v>185</v>
      </c>
      <c r="B237" s="234"/>
      <c r="C237" s="234"/>
      <c r="D237" s="33" t="s">
        <v>3</v>
      </c>
      <c r="E237" s="9"/>
    </row>
    <row r="238" spans="1:5" ht="41.25" customHeight="1">
      <c r="A238" s="261" t="s">
        <v>62</v>
      </c>
      <c r="B238" s="262"/>
      <c r="C238" s="263"/>
      <c r="D238" s="80"/>
      <c r="E238" s="8">
        <v>3</v>
      </c>
    </row>
    <row r="239" spans="1:5" ht="41.25" customHeight="1">
      <c r="A239" s="261" t="s">
        <v>63</v>
      </c>
      <c r="B239" s="262"/>
      <c r="C239" s="263"/>
      <c r="D239" s="142"/>
      <c r="E239" s="8">
        <v>3</v>
      </c>
    </row>
    <row r="240" spans="1:5" ht="41.25" customHeight="1">
      <c r="A240" s="261" t="s">
        <v>64</v>
      </c>
      <c r="B240" s="262"/>
      <c r="C240" s="263"/>
      <c r="D240" s="142"/>
      <c r="E240" s="8">
        <v>3</v>
      </c>
    </row>
    <row r="241" spans="1:5" ht="41.25" customHeight="1">
      <c r="A241" s="273" t="s">
        <v>150</v>
      </c>
      <c r="B241" s="274"/>
      <c r="C241" s="275"/>
      <c r="D241" s="33" t="s">
        <v>3</v>
      </c>
      <c r="E241" s="9"/>
    </row>
    <row r="242" spans="1:5" ht="41.25" customHeight="1">
      <c r="A242" s="261" t="s">
        <v>65</v>
      </c>
      <c r="B242" s="262"/>
      <c r="C242" s="263"/>
      <c r="D242" s="81"/>
      <c r="E242" s="8">
        <v>3</v>
      </c>
    </row>
    <row r="243" spans="1:5" ht="41.25" customHeight="1">
      <c r="A243" s="261" t="s">
        <v>66</v>
      </c>
      <c r="B243" s="262"/>
      <c r="C243" s="263"/>
      <c r="D243" s="143"/>
      <c r="E243" s="8">
        <v>3</v>
      </c>
    </row>
    <row r="244" spans="1:5" ht="41.25" customHeight="1">
      <c r="A244" s="261" t="s">
        <v>67</v>
      </c>
      <c r="B244" s="262"/>
      <c r="C244" s="263"/>
      <c r="D244" s="143"/>
      <c r="E244" s="8">
        <v>3</v>
      </c>
    </row>
    <row r="245" spans="1:5" ht="41.25" customHeight="1">
      <c r="A245" s="258" t="s">
        <v>383</v>
      </c>
      <c r="B245" s="259"/>
      <c r="C245" s="260"/>
      <c r="D245" s="33" t="s">
        <v>3</v>
      </c>
      <c r="E245" s="8"/>
    </row>
    <row r="246" spans="1:5" ht="41.25" customHeight="1">
      <c r="A246" s="209" t="s">
        <v>402</v>
      </c>
      <c r="B246" s="210"/>
      <c r="C246" s="211"/>
      <c r="D246" s="81"/>
      <c r="E246" s="8">
        <v>3</v>
      </c>
    </row>
    <row r="247" spans="1:5" ht="41.25" customHeight="1">
      <c r="A247" s="209" t="s">
        <v>403</v>
      </c>
      <c r="B247" s="210"/>
      <c r="C247" s="211"/>
      <c r="D247" s="143"/>
      <c r="E247" s="8">
        <v>3</v>
      </c>
    </row>
    <row r="248" spans="1:5" ht="41.25" customHeight="1">
      <c r="A248" s="209" t="s">
        <v>404</v>
      </c>
      <c r="B248" s="210"/>
      <c r="C248" s="211"/>
      <c r="D248" s="143"/>
      <c r="E248" s="8">
        <v>3</v>
      </c>
    </row>
    <row r="249" spans="1:5" ht="41.25" customHeight="1">
      <c r="A249" s="209" t="s">
        <v>405</v>
      </c>
      <c r="B249" s="210"/>
      <c r="C249" s="211"/>
      <c r="D249" s="143"/>
      <c r="E249" s="8">
        <v>3</v>
      </c>
    </row>
    <row r="250" spans="1:5" ht="41.25" customHeight="1">
      <c r="A250" s="209" t="s">
        <v>406</v>
      </c>
      <c r="B250" s="210"/>
      <c r="C250" s="211"/>
      <c r="D250" s="143"/>
      <c r="E250" s="8">
        <v>3</v>
      </c>
    </row>
    <row r="251" spans="1:5" ht="41.25" customHeight="1">
      <c r="A251" s="224" t="s">
        <v>183</v>
      </c>
      <c r="B251" s="224"/>
      <c r="C251" s="224"/>
      <c r="D251" s="38">
        <f>SUM(D238:D250)</f>
        <v>0</v>
      </c>
      <c r="E251" s="9">
        <f>SUM(E238:E250)</f>
        <v>33</v>
      </c>
    </row>
    <row r="252" spans="1:5" ht="41.25" customHeight="1" thickBot="1">
      <c r="A252" s="45" t="s">
        <v>106</v>
      </c>
      <c r="B252" s="225" t="s">
        <v>131</v>
      </c>
      <c r="C252" s="225"/>
      <c r="D252" s="225"/>
      <c r="E252" s="9"/>
    </row>
    <row r="253" spans="1:5" ht="41.25" customHeight="1">
      <c r="A253" s="283" t="s">
        <v>184</v>
      </c>
      <c r="B253" s="284"/>
      <c r="C253" s="40" t="s">
        <v>152</v>
      </c>
      <c r="D253" s="41" t="s">
        <v>153</v>
      </c>
      <c r="E253" s="9"/>
    </row>
    <row r="254" spans="1:5" ht="41.25" customHeight="1" thickBot="1">
      <c r="A254" s="285"/>
      <c r="B254" s="286"/>
      <c r="C254" s="51">
        <f>D251</f>
        <v>0</v>
      </c>
      <c r="D254" s="52">
        <f>C254/33*100</f>
        <v>0</v>
      </c>
      <c r="E254" s="9"/>
    </row>
    <row r="255" spans="1:5" ht="41.25" customHeight="1">
      <c r="A255" s="267"/>
      <c r="B255" s="268"/>
      <c r="C255" s="268"/>
      <c r="D255" s="269"/>
      <c r="E255" s="9"/>
    </row>
    <row r="256" spans="1:5" ht="41.25" customHeight="1">
      <c r="A256" s="264" t="s">
        <v>163</v>
      </c>
      <c r="B256" s="265"/>
      <c r="C256" s="265"/>
      <c r="D256" s="366"/>
      <c r="E256" s="9"/>
    </row>
    <row r="257" spans="1:5" ht="41.25" customHeight="1">
      <c r="A257" s="233" t="s">
        <v>413</v>
      </c>
      <c r="B257" s="234"/>
      <c r="C257" s="234"/>
      <c r="D257" s="32" t="s">
        <v>8</v>
      </c>
      <c r="E257" s="9"/>
    </row>
    <row r="258" spans="1:5" ht="41.25" customHeight="1">
      <c r="A258" s="233" t="s">
        <v>149</v>
      </c>
      <c r="B258" s="234"/>
      <c r="C258" s="234"/>
      <c r="D258" s="33" t="s">
        <v>3</v>
      </c>
      <c r="E258" s="9"/>
    </row>
    <row r="259" spans="1:5" ht="41.25" customHeight="1">
      <c r="A259" s="261" t="s">
        <v>68</v>
      </c>
      <c r="B259" s="262"/>
      <c r="C259" s="263"/>
      <c r="D259" s="78"/>
      <c r="E259" s="8">
        <v>3</v>
      </c>
    </row>
    <row r="260" spans="1:5" ht="41.25" customHeight="1">
      <c r="A260" s="261" t="s">
        <v>69</v>
      </c>
      <c r="B260" s="262"/>
      <c r="C260" s="263"/>
      <c r="D260" s="140"/>
      <c r="E260" s="8">
        <v>3</v>
      </c>
    </row>
    <row r="261" spans="1:5" ht="41.25" customHeight="1">
      <c r="A261" s="261" t="s">
        <v>70</v>
      </c>
      <c r="B261" s="262"/>
      <c r="C261" s="263"/>
      <c r="D261" s="140"/>
      <c r="E261" s="8">
        <v>3</v>
      </c>
    </row>
    <row r="262" spans="1:5" ht="41.25" customHeight="1">
      <c r="A262" s="261" t="s">
        <v>71</v>
      </c>
      <c r="B262" s="262"/>
      <c r="C262" s="263"/>
      <c r="D262" s="140"/>
      <c r="E262" s="8">
        <v>3</v>
      </c>
    </row>
    <row r="263" spans="1:5" ht="41.25" customHeight="1">
      <c r="A263" s="261" t="s">
        <v>72</v>
      </c>
      <c r="B263" s="262"/>
      <c r="C263" s="263"/>
      <c r="D263" s="140"/>
      <c r="E263" s="8">
        <v>3</v>
      </c>
    </row>
    <row r="264" spans="1:5" ht="41.25" customHeight="1">
      <c r="A264" s="261" t="s">
        <v>73</v>
      </c>
      <c r="B264" s="262"/>
      <c r="C264" s="263"/>
      <c r="D264" s="140"/>
      <c r="E264" s="8">
        <v>3</v>
      </c>
    </row>
    <row r="265" spans="1:5" ht="41.25" customHeight="1">
      <c r="A265" s="261" t="s">
        <v>74</v>
      </c>
      <c r="B265" s="262"/>
      <c r="C265" s="263"/>
      <c r="D265" s="140"/>
      <c r="E265" s="8">
        <v>3</v>
      </c>
    </row>
    <row r="266" spans="1:5" ht="41.25" customHeight="1">
      <c r="A266" s="261" t="s">
        <v>75</v>
      </c>
      <c r="B266" s="262"/>
      <c r="C266" s="263"/>
      <c r="D266" s="140"/>
      <c r="E266" s="8">
        <v>3</v>
      </c>
    </row>
    <row r="267" spans="1:5" ht="41.25" customHeight="1">
      <c r="A267" s="261" t="s">
        <v>76</v>
      </c>
      <c r="B267" s="262"/>
      <c r="C267" s="263"/>
      <c r="D267" s="140"/>
      <c r="E267" s="8">
        <v>3</v>
      </c>
    </row>
    <row r="268" spans="1:5" ht="41.25" customHeight="1">
      <c r="A268" s="273" t="s">
        <v>150</v>
      </c>
      <c r="B268" s="274"/>
      <c r="C268" s="275"/>
      <c r="D268" s="33" t="s">
        <v>3</v>
      </c>
      <c r="E268" s="9"/>
    </row>
    <row r="269" spans="1:5" ht="41.25" customHeight="1">
      <c r="A269" s="261" t="s">
        <v>504</v>
      </c>
      <c r="B269" s="262"/>
      <c r="C269" s="263"/>
      <c r="D269" s="2"/>
      <c r="E269" s="8">
        <v>3</v>
      </c>
    </row>
    <row r="270" spans="1:5" ht="41.25" customHeight="1">
      <c r="A270" s="261" t="s">
        <v>77</v>
      </c>
      <c r="B270" s="262"/>
      <c r="C270" s="263"/>
      <c r="D270" s="104"/>
      <c r="E270" s="8">
        <v>3</v>
      </c>
    </row>
    <row r="271" spans="1:5" ht="41.25" customHeight="1">
      <c r="A271" s="261" t="s">
        <v>78</v>
      </c>
      <c r="B271" s="262"/>
      <c r="C271" s="263"/>
      <c r="D271" s="104"/>
      <c r="E271" s="8">
        <v>3</v>
      </c>
    </row>
    <row r="272" spans="1:5" ht="41.25" customHeight="1">
      <c r="A272" s="261" t="s">
        <v>79</v>
      </c>
      <c r="B272" s="262"/>
      <c r="C272" s="263"/>
      <c r="D272" s="104"/>
      <c r="E272" s="8">
        <v>3</v>
      </c>
    </row>
    <row r="273" spans="1:5" ht="41.25" customHeight="1">
      <c r="A273" s="261" t="s">
        <v>80</v>
      </c>
      <c r="B273" s="262"/>
      <c r="C273" s="263"/>
      <c r="D273" s="104"/>
      <c r="E273" s="8">
        <v>3</v>
      </c>
    </row>
    <row r="274" spans="1:5" ht="41.25" customHeight="1">
      <c r="A274" s="261" t="s">
        <v>81</v>
      </c>
      <c r="B274" s="262"/>
      <c r="C274" s="263"/>
      <c r="D274" s="104"/>
      <c r="E274" s="8">
        <v>3</v>
      </c>
    </row>
    <row r="275" spans="1:5" ht="41.25" customHeight="1">
      <c r="A275" s="261" t="s">
        <v>82</v>
      </c>
      <c r="B275" s="262"/>
      <c r="C275" s="263"/>
      <c r="D275" s="104"/>
      <c r="E275" s="8">
        <v>3</v>
      </c>
    </row>
    <row r="276" spans="1:5" ht="41.25" customHeight="1">
      <c r="A276" s="261" t="s">
        <v>83</v>
      </c>
      <c r="B276" s="262"/>
      <c r="C276" s="263"/>
      <c r="D276" s="104"/>
      <c r="E276" s="8">
        <v>3</v>
      </c>
    </row>
    <row r="277" spans="1:5" ht="41.25" customHeight="1">
      <c r="A277" s="261" t="s">
        <v>84</v>
      </c>
      <c r="B277" s="262"/>
      <c r="C277" s="263"/>
      <c r="D277" s="104"/>
      <c r="E277" s="8">
        <v>3</v>
      </c>
    </row>
    <row r="278" spans="1:5" ht="41.25" customHeight="1">
      <c r="A278" s="258" t="s">
        <v>383</v>
      </c>
      <c r="B278" s="259"/>
      <c r="C278" s="260"/>
      <c r="D278" s="33" t="s">
        <v>3</v>
      </c>
      <c r="E278" s="8"/>
    </row>
    <row r="279" spans="1:5" ht="41.25" customHeight="1">
      <c r="A279" s="209" t="s">
        <v>410</v>
      </c>
      <c r="B279" s="210"/>
      <c r="C279" s="211"/>
      <c r="D279" s="2"/>
      <c r="E279" s="8">
        <v>3</v>
      </c>
    </row>
    <row r="280" spans="1:5" ht="41.25" customHeight="1">
      <c r="A280" s="209" t="s">
        <v>411</v>
      </c>
      <c r="B280" s="210"/>
      <c r="C280" s="211"/>
      <c r="D280" s="104"/>
      <c r="E280" s="8">
        <v>3</v>
      </c>
    </row>
    <row r="281" spans="1:5" ht="41.25" customHeight="1">
      <c r="A281" s="209" t="s">
        <v>412</v>
      </c>
      <c r="B281" s="210"/>
      <c r="C281" s="211"/>
      <c r="D281" s="104"/>
      <c r="E281" s="8">
        <v>3</v>
      </c>
    </row>
    <row r="282" spans="1:5" ht="41.25" customHeight="1">
      <c r="A282" s="224" t="s">
        <v>186</v>
      </c>
      <c r="B282" s="224"/>
      <c r="C282" s="224"/>
      <c r="D282" s="38">
        <f>SUM(D259:D281)</f>
        <v>0</v>
      </c>
      <c r="E282" s="9">
        <f>SUM(E259:E281)</f>
        <v>63</v>
      </c>
    </row>
    <row r="283" spans="1:5" ht="41.25" customHeight="1" thickBot="1">
      <c r="A283" s="39" t="s">
        <v>106</v>
      </c>
      <c r="B283" s="225" t="s">
        <v>131</v>
      </c>
      <c r="C283" s="225"/>
      <c r="D283" s="225"/>
      <c r="E283" s="9"/>
    </row>
    <row r="284" spans="1:5" ht="41.25" customHeight="1">
      <c r="A284" s="283" t="s">
        <v>187</v>
      </c>
      <c r="B284" s="284"/>
      <c r="C284" s="40" t="s">
        <v>152</v>
      </c>
      <c r="D284" s="41" t="s">
        <v>153</v>
      </c>
      <c r="E284" s="9"/>
    </row>
    <row r="285" spans="1:5" ht="41.25" customHeight="1" thickBot="1">
      <c r="A285" s="285"/>
      <c r="B285" s="286"/>
      <c r="C285" s="42">
        <f>D282</f>
        <v>0</v>
      </c>
      <c r="D285" s="43">
        <f>C285/63*100</f>
        <v>0</v>
      </c>
      <c r="E285" s="9"/>
    </row>
    <row r="286" spans="1:5" ht="41.25" customHeight="1">
      <c r="A286" s="367"/>
      <c r="B286" s="368"/>
      <c r="C286" s="368"/>
      <c r="D286" s="369"/>
      <c r="E286" s="9"/>
    </row>
    <row r="287" spans="1:5" ht="41.25" customHeight="1">
      <c r="A287" s="264" t="s">
        <v>180</v>
      </c>
      <c r="B287" s="265"/>
      <c r="C287" s="265"/>
      <c r="D287" s="366"/>
      <c r="E287" s="9"/>
    </row>
    <row r="288" spans="1:5" ht="41.25" customHeight="1">
      <c r="A288" s="233" t="s">
        <v>416</v>
      </c>
      <c r="B288" s="234"/>
      <c r="C288" s="234"/>
      <c r="D288" s="32" t="s">
        <v>8</v>
      </c>
      <c r="E288" s="9"/>
    </row>
    <row r="289" spans="1:5" ht="41.25" customHeight="1">
      <c r="A289" s="233" t="s">
        <v>164</v>
      </c>
      <c r="B289" s="234"/>
      <c r="C289" s="234"/>
      <c r="D289" s="33" t="s">
        <v>3</v>
      </c>
      <c r="E289" s="9"/>
    </row>
    <row r="290" spans="1:5" ht="41.25" customHeight="1">
      <c r="A290" s="261" t="s">
        <v>85</v>
      </c>
      <c r="B290" s="262"/>
      <c r="C290" s="263"/>
      <c r="D290" s="78"/>
      <c r="E290" s="8">
        <v>3</v>
      </c>
    </row>
    <row r="291" spans="1:5" ht="41.25" customHeight="1">
      <c r="A291" s="261" t="s">
        <v>86</v>
      </c>
      <c r="B291" s="262"/>
      <c r="C291" s="263"/>
      <c r="D291" s="140"/>
      <c r="E291" s="8">
        <v>3</v>
      </c>
    </row>
    <row r="292" spans="1:5" ht="41.25" customHeight="1">
      <c r="A292" s="261" t="s">
        <v>87</v>
      </c>
      <c r="B292" s="262"/>
      <c r="C292" s="263"/>
      <c r="D292" s="140"/>
      <c r="E292" s="8">
        <v>3</v>
      </c>
    </row>
    <row r="293" spans="1:5" ht="41.25" customHeight="1">
      <c r="A293" s="261" t="s">
        <v>88</v>
      </c>
      <c r="B293" s="262"/>
      <c r="C293" s="263"/>
      <c r="D293" s="140"/>
      <c r="E293" s="8">
        <v>3</v>
      </c>
    </row>
    <row r="294" spans="1:5" ht="41.25" customHeight="1">
      <c r="A294" s="261" t="s">
        <v>89</v>
      </c>
      <c r="B294" s="262"/>
      <c r="C294" s="263"/>
      <c r="D294" s="140"/>
      <c r="E294" s="8">
        <v>3</v>
      </c>
    </row>
    <row r="295" spans="1:5" ht="41.25" customHeight="1">
      <c r="A295" s="261" t="s">
        <v>90</v>
      </c>
      <c r="B295" s="262"/>
      <c r="C295" s="263"/>
      <c r="D295" s="140"/>
      <c r="E295" s="8">
        <v>3</v>
      </c>
    </row>
    <row r="296" spans="1:5" ht="41.25" customHeight="1">
      <c r="A296" s="261" t="s">
        <v>91</v>
      </c>
      <c r="B296" s="262"/>
      <c r="C296" s="263"/>
      <c r="D296" s="140"/>
      <c r="E296" s="8">
        <v>3</v>
      </c>
    </row>
    <row r="297" spans="1:5" ht="41.25" customHeight="1">
      <c r="A297" s="261" t="s">
        <v>92</v>
      </c>
      <c r="B297" s="262"/>
      <c r="C297" s="263"/>
      <c r="D297" s="140"/>
      <c r="E297" s="8">
        <v>3</v>
      </c>
    </row>
    <row r="298" spans="1:5" ht="41.25" customHeight="1">
      <c r="A298" s="261" t="s">
        <v>93</v>
      </c>
      <c r="B298" s="262"/>
      <c r="C298" s="263"/>
      <c r="D298" s="140"/>
      <c r="E298" s="8">
        <v>3</v>
      </c>
    </row>
    <row r="299" spans="1:5" ht="41.25" customHeight="1">
      <c r="A299" s="261" t="s">
        <v>100</v>
      </c>
      <c r="B299" s="262"/>
      <c r="C299" s="263"/>
      <c r="D299" s="140"/>
      <c r="E299" s="8">
        <v>3</v>
      </c>
    </row>
    <row r="300" spans="1:5" ht="41.25" customHeight="1">
      <c r="A300" s="261" t="s">
        <v>101</v>
      </c>
      <c r="B300" s="262"/>
      <c r="C300" s="263"/>
      <c r="D300" s="140"/>
      <c r="E300" s="8">
        <v>3</v>
      </c>
    </row>
    <row r="301" spans="1:5" ht="41.25" customHeight="1">
      <c r="A301" s="261" t="s">
        <v>102</v>
      </c>
      <c r="B301" s="262"/>
      <c r="C301" s="263"/>
      <c r="D301" s="140"/>
      <c r="E301" s="8">
        <v>3</v>
      </c>
    </row>
    <row r="302" spans="1:5" ht="41.25" customHeight="1">
      <c r="A302" s="261" t="s">
        <v>103</v>
      </c>
      <c r="B302" s="262"/>
      <c r="C302" s="263"/>
      <c r="D302" s="140"/>
      <c r="E302" s="8">
        <v>3</v>
      </c>
    </row>
    <row r="303" spans="1:5" ht="41.25" customHeight="1">
      <c r="A303" s="273" t="s">
        <v>150</v>
      </c>
      <c r="B303" s="274"/>
      <c r="C303" s="275"/>
      <c r="D303" s="33" t="s">
        <v>3</v>
      </c>
      <c r="E303" s="9"/>
    </row>
    <row r="304" spans="1:5" ht="41.25" customHeight="1">
      <c r="A304" s="261" t="s">
        <v>94</v>
      </c>
      <c r="B304" s="262"/>
      <c r="C304" s="263"/>
      <c r="D304" s="2"/>
      <c r="E304" s="8">
        <v>3</v>
      </c>
    </row>
    <row r="305" spans="1:5" ht="41.25" customHeight="1">
      <c r="A305" s="261" t="s">
        <v>95</v>
      </c>
      <c r="B305" s="262"/>
      <c r="C305" s="263"/>
      <c r="D305" s="104"/>
      <c r="E305" s="8">
        <v>3</v>
      </c>
    </row>
    <row r="306" spans="1:5" ht="41.25" customHeight="1">
      <c r="A306" s="261" t="s">
        <v>96</v>
      </c>
      <c r="B306" s="262"/>
      <c r="C306" s="263"/>
      <c r="D306" s="104"/>
      <c r="E306" s="8">
        <v>3</v>
      </c>
    </row>
    <row r="307" spans="1:5" ht="41.25" customHeight="1">
      <c r="A307" s="261" t="s">
        <v>97</v>
      </c>
      <c r="B307" s="262"/>
      <c r="C307" s="263"/>
      <c r="D307" s="104"/>
      <c r="E307" s="8">
        <v>3</v>
      </c>
    </row>
    <row r="308" spans="1:5" ht="41.25" customHeight="1">
      <c r="A308" s="261" t="s">
        <v>98</v>
      </c>
      <c r="B308" s="262"/>
      <c r="C308" s="263"/>
      <c r="D308" s="104"/>
      <c r="E308" s="8">
        <v>3</v>
      </c>
    </row>
    <row r="309" spans="1:5" ht="41.25" customHeight="1">
      <c r="A309" s="261" t="s">
        <v>99</v>
      </c>
      <c r="B309" s="262"/>
      <c r="C309" s="263"/>
      <c r="D309" s="104"/>
      <c r="E309" s="8">
        <v>3</v>
      </c>
    </row>
    <row r="310" spans="1:5" ht="41.25" customHeight="1">
      <c r="A310" s="258" t="s">
        <v>383</v>
      </c>
      <c r="B310" s="259"/>
      <c r="C310" s="260"/>
      <c r="D310" s="33" t="s">
        <v>3</v>
      </c>
      <c r="E310" s="8"/>
    </row>
    <row r="311" spans="1:5" ht="41.25" customHeight="1">
      <c r="A311" s="209" t="s">
        <v>414</v>
      </c>
      <c r="B311" s="210"/>
      <c r="C311" s="211"/>
      <c r="D311" s="2"/>
      <c r="E311" s="8">
        <v>3</v>
      </c>
    </row>
    <row r="312" spans="1:5" ht="41.25" customHeight="1">
      <c r="A312" s="209" t="s">
        <v>415</v>
      </c>
      <c r="B312" s="210"/>
      <c r="C312" s="211"/>
      <c r="D312" s="104"/>
      <c r="E312" s="8">
        <v>3</v>
      </c>
    </row>
    <row r="313" spans="1:5" ht="41.25" customHeight="1">
      <c r="A313" s="224" t="s">
        <v>188</v>
      </c>
      <c r="B313" s="224"/>
      <c r="C313" s="224"/>
      <c r="D313" s="38">
        <f>SUM(D290:D312)</f>
        <v>0</v>
      </c>
      <c r="E313" s="9">
        <f>SUM(E290:E312)</f>
        <v>63</v>
      </c>
    </row>
    <row r="314" spans="1:5" ht="41.25" customHeight="1" thickBot="1">
      <c r="A314" s="39" t="s">
        <v>106</v>
      </c>
      <c r="B314" s="225" t="s">
        <v>131</v>
      </c>
      <c r="C314" s="225"/>
      <c r="D314" s="225"/>
      <c r="E314" s="9"/>
    </row>
    <row r="315" spans="1:5" ht="41.25" customHeight="1">
      <c r="A315" s="283" t="s">
        <v>189</v>
      </c>
      <c r="B315" s="284"/>
      <c r="C315" s="40" t="s">
        <v>152</v>
      </c>
      <c r="D315" s="41" t="s">
        <v>153</v>
      </c>
      <c r="E315" s="9"/>
    </row>
    <row r="316" spans="1:5" ht="41.25" customHeight="1" thickBot="1">
      <c r="A316" s="285"/>
      <c r="B316" s="286"/>
      <c r="C316" s="51">
        <f>D313</f>
        <v>0</v>
      </c>
      <c r="D316" s="43">
        <f>C316/63*100</f>
        <v>0</v>
      </c>
      <c r="E316" s="9"/>
    </row>
    <row r="317" spans="1:5" ht="41.25" customHeight="1" thickBot="1">
      <c r="A317" s="312"/>
      <c r="B317" s="313"/>
      <c r="C317" s="313"/>
      <c r="D317" s="314"/>
      <c r="E317" s="9"/>
    </row>
    <row r="318" spans="1:5" ht="41.25" customHeight="1">
      <c r="A318" s="283" t="s">
        <v>190</v>
      </c>
      <c r="B318" s="284"/>
      <c r="C318" s="40" t="s">
        <v>176</v>
      </c>
      <c r="D318" s="46" t="s">
        <v>177</v>
      </c>
      <c r="E318" s="9"/>
    </row>
    <row r="319" spans="1:5" ht="41.25" customHeight="1" thickBot="1">
      <c r="A319" s="285"/>
      <c r="B319" s="286"/>
      <c r="C319" s="53">
        <f>C233+C254+C285+C316</f>
        <v>0</v>
      </c>
      <c r="D319" s="48">
        <f>C319/189*100</f>
        <v>0</v>
      </c>
      <c r="E319" s="9">
        <f>E230+E251+E282+E313</f>
        <v>189</v>
      </c>
    </row>
    <row r="320" spans="1:5" ht="41.25" customHeight="1" thickBot="1">
      <c r="A320" s="312"/>
      <c r="B320" s="313"/>
      <c r="C320" s="313"/>
      <c r="D320" s="314"/>
      <c r="E320" s="9"/>
    </row>
    <row r="321" spans="1:5" ht="41.25" customHeight="1">
      <c r="A321" s="410" t="s">
        <v>529</v>
      </c>
      <c r="B321" s="410"/>
      <c r="C321" s="410"/>
      <c r="D321" s="410"/>
      <c r="E321" s="108"/>
    </row>
    <row r="322" spans="1:5" ht="51.75" customHeight="1">
      <c r="A322" s="276" t="s">
        <v>528</v>
      </c>
      <c r="B322" s="277"/>
      <c r="C322" s="277"/>
      <c r="D322" s="432"/>
      <c r="E322" s="108"/>
    </row>
    <row r="323" spans="1:5" ht="41.25" customHeight="1">
      <c r="A323" s="273" t="s">
        <v>530</v>
      </c>
      <c r="B323" s="274"/>
      <c r="C323" s="275"/>
      <c r="D323" s="109" t="s">
        <v>8</v>
      </c>
      <c r="E323" s="108"/>
    </row>
    <row r="324" spans="1:5" ht="41.25" customHeight="1">
      <c r="A324" s="273" t="s">
        <v>164</v>
      </c>
      <c r="B324" s="274"/>
      <c r="C324" s="275"/>
      <c r="D324" s="110" t="s">
        <v>3</v>
      </c>
      <c r="E324" s="108"/>
    </row>
    <row r="325" spans="1:5" ht="41.25" customHeight="1">
      <c r="A325" s="261" t="s">
        <v>521</v>
      </c>
      <c r="B325" s="262"/>
      <c r="C325" s="263"/>
      <c r="D325" s="145"/>
      <c r="E325" s="107">
        <v>3</v>
      </c>
    </row>
    <row r="326" spans="1:5" ht="41.25" customHeight="1">
      <c r="A326" s="261" t="s">
        <v>522</v>
      </c>
      <c r="B326" s="262"/>
      <c r="C326" s="263"/>
      <c r="D326" s="145"/>
      <c r="E326" s="107">
        <v>3</v>
      </c>
    </row>
    <row r="327" spans="1:5" ht="41.25" customHeight="1">
      <c r="A327" s="261" t="s">
        <v>523</v>
      </c>
      <c r="B327" s="262"/>
      <c r="C327" s="263"/>
      <c r="D327" s="145"/>
      <c r="E327" s="107">
        <v>3</v>
      </c>
    </row>
    <row r="328" spans="1:5" ht="41.25" customHeight="1">
      <c r="A328" s="261" t="s">
        <v>524</v>
      </c>
      <c r="B328" s="262"/>
      <c r="C328" s="263"/>
      <c r="D328" s="145"/>
      <c r="E328" s="107">
        <v>3</v>
      </c>
    </row>
    <row r="329" spans="1:5" ht="41.25" customHeight="1">
      <c r="A329" s="261" t="s">
        <v>525</v>
      </c>
      <c r="B329" s="262"/>
      <c r="C329" s="263"/>
      <c r="D329" s="145"/>
      <c r="E329" s="107">
        <v>3</v>
      </c>
    </row>
    <row r="330" spans="1:5" ht="41.25" customHeight="1">
      <c r="A330" s="261" t="s">
        <v>526</v>
      </c>
      <c r="B330" s="262"/>
      <c r="C330" s="263"/>
      <c r="D330" s="145"/>
      <c r="E330" s="107">
        <v>3</v>
      </c>
    </row>
    <row r="331" spans="1:5" ht="41.25" customHeight="1">
      <c r="A331" s="261" t="s">
        <v>527</v>
      </c>
      <c r="B331" s="262"/>
      <c r="C331" s="263"/>
      <c r="D331" s="145"/>
      <c r="E331" s="107">
        <v>3</v>
      </c>
    </row>
    <row r="332" spans="1:5" ht="41.25" customHeight="1">
      <c r="A332" s="273" t="s">
        <v>150</v>
      </c>
      <c r="B332" s="274"/>
      <c r="C332" s="275"/>
      <c r="D332" s="110" t="s">
        <v>3</v>
      </c>
      <c r="E332" s="108"/>
    </row>
    <row r="333" spans="1:5" ht="41.25" customHeight="1">
      <c r="A333" s="261" t="s">
        <v>531</v>
      </c>
      <c r="B333" s="262"/>
      <c r="C333" s="263"/>
      <c r="D333" s="104"/>
      <c r="E333" s="107">
        <v>3</v>
      </c>
    </row>
    <row r="334" spans="1:5" ht="41.25" customHeight="1">
      <c r="A334" s="261" t="s">
        <v>532</v>
      </c>
      <c r="B334" s="262"/>
      <c r="C334" s="263"/>
      <c r="D334" s="104"/>
      <c r="E334" s="107">
        <v>3</v>
      </c>
    </row>
    <row r="335" spans="1:5" ht="41.25" customHeight="1">
      <c r="A335" s="261" t="s">
        <v>533</v>
      </c>
      <c r="B335" s="262"/>
      <c r="C335" s="263"/>
      <c r="D335" s="104"/>
      <c r="E335" s="107">
        <v>3</v>
      </c>
    </row>
    <row r="336" spans="1:5" ht="41.25" customHeight="1">
      <c r="A336" s="261" t="s">
        <v>534</v>
      </c>
      <c r="B336" s="262"/>
      <c r="C336" s="263"/>
      <c r="D336" s="104"/>
      <c r="E336" s="107">
        <v>3</v>
      </c>
    </row>
    <row r="337" spans="1:5" ht="41.25" customHeight="1">
      <c r="A337" s="261" t="s">
        <v>535</v>
      </c>
      <c r="B337" s="262"/>
      <c r="C337" s="263"/>
      <c r="D337" s="104"/>
      <c r="E337" s="107">
        <v>3</v>
      </c>
    </row>
    <row r="338" spans="1:5" ht="41.25" customHeight="1">
      <c r="A338" s="273" t="s">
        <v>383</v>
      </c>
      <c r="B338" s="274"/>
      <c r="C338" s="275"/>
      <c r="D338" s="110" t="s">
        <v>3</v>
      </c>
      <c r="E338" s="107"/>
    </row>
    <row r="339" spans="1:5" ht="41.25" customHeight="1">
      <c r="A339" s="364" t="s">
        <v>537</v>
      </c>
      <c r="B339" s="335"/>
      <c r="C339" s="365"/>
      <c r="D339" s="104"/>
      <c r="E339" s="107">
        <v>3</v>
      </c>
    </row>
    <row r="340" spans="1:5" ht="41.25" customHeight="1">
      <c r="A340" s="364" t="s">
        <v>538</v>
      </c>
      <c r="B340" s="335"/>
      <c r="C340" s="365"/>
      <c r="D340" s="104"/>
      <c r="E340" s="107">
        <v>3</v>
      </c>
    </row>
    <row r="341" spans="1:5" ht="41.25" customHeight="1">
      <c r="A341" s="364" t="s">
        <v>539</v>
      </c>
      <c r="B341" s="335"/>
      <c r="C341" s="365"/>
      <c r="D341" s="104"/>
      <c r="E341" s="107">
        <v>3</v>
      </c>
    </row>
    <row r="342" spans="1:5" ht="41.25" customHeight="1">
      <c r="A342" s="364" t="s">
        <v>540</v>
      </c>
      <c r="B342" s="335"/>
      <c r="C342" s="365"/>
      <c r="D342" s="104"/>
      <c r="E342" s="107">
        <v>3</v>
      </c>
    </row>
    <row r="343" spans="1:5" ht="41.25" customHeight="1">
      <c r="A343" s="224" t="s">
        <v>191</v>
      </c>
      <c r="B343" s="224"/>
      <c r="C343" s="224"/>
      <c r="D343" s="111">
        <f>SUM(D325:D342)</f>
        <v>0</v>
      </c>
      <c r="E343" s="107">
        <f>SUM(E325:E342)</f>
        <v>48</v>
      </c>
    </row>
    <row r="344" spans="1:5" ht="41.25" customHeight="1" thickBot="1">
      <c r="A344" s="120" t="s">
        <v>106</v>
      </c>
      <c r="B344" s="225" t="s">
        <v>131</v>
      </c>
      <c r="C344" s="225"/>
      <c r="D344" s="225"/>
      <c r="E344" s="107"/>
    </row>
    <row r="345" spans="1:5" ht="41.25" customHeight="1">
      <c r="A345" s="415" t="s">
        <v>536</v>
      </c>
      <c r="B345" s="416"/>
      <c r="C345" s="121" t="s">
        <v>152</v>
      </c>
      <c r="D345" s="122" t="s">
        <v>153</v>
      </c>
      <c r="E345" s="107"/>
    </row>
    <row r="346" spans="1:5" ht="41.25" customHeight="1" thickBot="1">
      <c r="A346" s="285"/>
      <c r="B346" s="286"/>
      <c r="C346" s="118">
        <f>D343</f>
        <v>0</v>
      </c>
      <c r="D346" s="115">
        <f>C346/48*100</f>
        <v>0</v>
      </c>
      <c r="E346" s="107"/>
    </row>
    <row r="347" spans="1:5" ht="41.25" customHeight="1" thickBot="1">
      <c r="A347" s="312"/>
      <c r="B347" s="313"/>
      <c r="C347" s="313"/>
      <c r="D347" s="314"/>
      <c r="E347" s="107"/>
    </row>
    <row r="348" spans="1:5" ht="41.25" customHeight="1">
      <c r="A348" s="283" t="s">
        <v>192</v>
      </c>
      <c r="B348" s="284"/>
      <c r="C348" s="112" t="s">
        <v>176</v>
      </c>
      <c r="D348" s="116" t="s">
        <v>177</v>
      </c>
      <c r="E348" s="107"/>
    </row>
    <row r="349" spans="1:5" ht="41.25" customHeight="1" thickBot="1">
      <c r="A349" s="285"/>
      <c r="B349" s="286"/>
      <c r="C349" s="123">
        <f>C346</f>
        <v>0</v>
      </c>
      <c r="D349" s="117">
        <f>C349/48*100</f>
        <v>0</v>
      </c>
      <c r="E349" s="107">
        <f>E343</f>
        <v>48</v>
      </c>
    </row>
    <row r="350" spans="1:5" ht="41.25" customHeight="1" thickBot="1">
      <c r="A350" s="417"/>
      <c r="B350" s="417"/>
      <c r="C350" s="417"/>
      <c r="D350" s="417"/>
      <c r="E350" s="107"/>
    </row>
    <row r="351" spans="1:5" ht="41.25" customHeight="1">
      <c r="A351" s="410" t="s">
        <v>497</v>
      </c>
      <c r="B351" s="410"/>
      <c r="C351" s="410"/>
      <c r="D351" s="410"/>
      <c r="E351" s="108"/>
    </row>
    <row r="352" spans="1:5" ht="65.25" customHeight="1">
      <c r="A352" s="261" t="s">
        <v>479</v>
      </c>
      <c r="B352" s="262"/>
      <c r="C352" s="262"/>
      <c r="D352" s="266"/>
      <c r="E352" s="108"/>
    </row>
    <row r="353" spans="1:5" ht="41.25" customHeight="1">
      <c r="A353" s="273" t="s">
        <v>498</v>
      </c>
      <c r="B353" s="274"/>
      <c r="C353" s="275"/>
      <c r="D353" s="109" t="s">
        <v>8</v>
      </c>
      <c r="E353" s="108"/>
    </row>
    <row r="354" spans="1:5" ht="41.25" customHeight="1">
      <c r="A354" s="273" t="s">
        <v>164</v>
      </c>
      <c r="B354" s="274"/>
      <c r="C354" s="275"/>
      <c r="D354" s="110" t="s">
        <v>3</v>
      </c>
      <c r="E354" s="108"/>
    </row>
    <row r="355" spans="1:5" ht="41.25" customHeight="1">
      <c r="A355" s="261" t="s">
        <v>480</v>
      </c>
      <c r="B355" s="262"/>
      <c r="C355" s="263"/>
      <c r="D355" s="145"/>
      <c r="E355" s="107">
        <v>3</v>
      </c>
    </row>
    <row r="356" spans="1:5" ht="41.25" customHeight="1">
      <c r="A356" s="261" t="s">
        <v>481</v>
      </c>
      <c r="B356" s="262"/>
      <c r="C356" s="263"/>
      <c r="D356" s="145"/>
      <c r="E356" s="107">
        <v>3</v>
      </c>
    </row>
    <row r="357" spans="1:5" ht="41.25" customHeight="1">
      <c r="A357" s="261" t="s">
        <v>482</v>
      </c>
      <c r="B357" s="262"/>
      <c r="C357" s="263"/>
      <c r="D357" s="145"/>
      <c r="E357" s="107">
        <v>3</v>
      </c>
    </row>
    <row r="358" spans="1:5" ht="41.25" customHeight="1">
      <c r="A358" s="261" t="s">
        <v>483</v>
      </c>
      <c r="B358" s="262"/>
      <c r="C358" s="263"/>
      <c r="D358" s="145"/>
      <c r="E358" s="107">
        <v>3</v>
      </c>
    </row>
    <row r="359" spans="1:5" ht="41.25" customHeight="1">
      <c r="A359" s="261" t="s">
        <v>484</v>
      </c>
      <c r="B359" s="262"/>
      <c r="C359" s="263"/>
      <c r="D359" s="145"/>
      <c r="E359" s="107">
        <v>3</v>
      </c>
    </row>
    <row r="360" spans="1:5" ht="41.25" customHeight="1">
      <c r="A360" s="261" t="s">
        <v>485</v>
      </c>
      <c r="B360" s="262"/>
      <c r="C360" s="263"/>
      <c r="D360" s="145"/>
      <c r="E360" s="107">
        <v>3</v>
      </c>
    </row>
    <row r="361" spans="1:5" ht="41.25" customHeight="1">
      <c r="A361" s="261" t="s">
        <v>486</v>
      </c>
      <c r="B361" s="262"/>
      <c r="C361" s="263"/>
      <c r="D361" s="145"/>
      <c r="E361" s="107">
        <v>3</v>
      </c>
    </row>
    <row r="362" spans="1:5" ht="41.25" customHeight="1">
      <c r="A362" s="261" t="s">
        <v>487</v>
      </c>
      <c r="B362" s="262"/>
      <c r="C362" s="263"/>
      <c r="D362" s="145"/>
      <c r="E362" s="107">
        <v>3</v>
      </c>
    </row>
    <row r="363" spans="1:5" ht="41.25" customHeight="1">
      <c r="A363" s="261" t="s">
        <v>488</v>
      </c>
      <c r="B363" s="262"/>
      <c r="C363" s="263"/>
      <c r="D363" s="145"/>
      <c r="E363" s="107">
        <v>3</v>
      </c>
    </row>
    <row r="364" spans="1:5" ht="41.25" customHeight="1">
      <c r="A364" s="261" t="s">
        <v>489</v>
      </c>
      <c r="B364" s="262"/>
      <c r="C364" s="263"/>
      <c r="D364" s="145"/>
      <c r="E364" s="107">
        <v>3</v>
      </c>
    </row>
    <row r="365" spans="1:5" ht="41.25" customHeight="1">
      <c r="A365" s="261" t="s">
        <v>490</v>
      </c>
      <c r="B365" s="262"/>
      <c r="C365" s="263"/>
      <c r="D365" s="145"/>
      <c r="E365" s="107">
        <v>3</v>
      </c>
    </row>
    <row r="366" spans="1:5" ht="41.25" customHeight="1">
      <c r="A366" s="273" t="s">
        <v>150</v>
      </c>
      <c r="B366" s="274"/>
      <c r="C366" s="275"/>
      <c r="D366" s="110" t="s">
        <v>3</v>
      </c>
      <c r="E366" s="108"/>
    </row>
    <row r="367" spans="1:5" ht="41.25" customHeight="1">
      <c r="A367" s="261" t="s">
        <v>491</v>
      </c>
      <c r="B367" s="262"/>
      <c r="C367" s="263"/>
      <c r="D367" s="104"/>
      <c r="E367" s="107">
        <v>3</v>
      </c>
    </row>
    <row r="368" spans="1:5" ht="41.25" customHeight="1">
      <c r="A368" s="261" t="s">
        <v>492</v>
      </c>
      <c r="B368" s="262"/>
      <c r="C368" s="263"/>
      <c r="D368" s="104"/>
      <c r="E368" s="107">
        <v>3</v>
      </c>
    </row>
    <row r="369" spans="1:5" ht="41.25" customHeight="1">
      <c r="A369" s="273" t="s">
        <v>383</v>
      </c>
      <c r="B369" s="274"/>
      <c r="C369" s="275"/>
      <c r="D369" s="110" t="s">
        <v>3</v>
      </c>
      <c r="E369" s="107"/>
    </row>
    <row r="370" spans="1:5" ht="41.25" customHeight="1">
      <c r="A370" s="261" t="s">
        <v>493</v>
      </c>
      <c r="B370" s="262"/>
      <c r="C370" s="263"/>
      <c r="D370" s="104"/>
      <c r="E370" s="107">
        <v>3</v>
      </c>
    </row>
    <row r="371" spans="1:5" ht="41.25" customHeight="1">
      <c r="A371" s="261" t="s">
        <v>494</v>
      </c>
      <c r="B371" s="262"/>
      <c r="C371" s="263"/>
      <c r="D371" s="104"/>
      <c r="E371" s="107">
        <v>3</v>
      </c>
    </row>
    <row r="372" spans="1:5" ht="41.25" customHeight="1">
      <c r="A372" s="261" t="s">
        <v>495</v>
      </c>
      <c r="B372" s="262"/>
      <c r="C372" s="263"/>
      <c r="D372" s="104"/>
      <c r="E372" s="107">
        <v>3</v>
      </c>
    </row>
    <row r="373" spans="1:5" ht="41.25" customHeight="1">
      <c r="A373" s="261" t="s">
        <v>496</v>
      </c>
      <c r="B373" s="262"/>
      <c r="C373" s="263"/>
      <c r="D373" s="104"/>
      <c r="E373" s="107">
        <v>3</v>
      </c>
    </row>
    <row r="374" spans="1:5" ht="41.25" customHeight="1">
      <c r="A374" s="224" t="s">
        <v>193</v>
      </c>
      <c r="B374" s="224"/>
      <c r="C374" s="224"/>
      <c r="D374" s="111">
        <f>SUM(D355:D373)</f>
        <v>0</v>
      </c>
      <c r="E374" s="108">
        <f>SUM(E355:E373)</f>
        <v>51</v>
      </c>
    </row>
    <row r="375" spans="1:5" ht="41.25" customHeight="1" thickBot="1">
      <c r="A375" s="124" t="s">
        <v>106</v>
      </c>
      <c r="B375" s="225" t="s">
        <v>131</v>
      </c>
      <c r="C375" s="225"/>
      <c r="D375" s="225"/>
      <c r="E375" s="107"/>
    </row>
    <row r="376" spans="1:5" ht="41.25" customHeight="1">
      <c r="A376" s="283" t="s">
        <v>499</v>
      </c>
      <c r="B376" s="284"/>
      <c r="C376" s="112" t="s">
        <v>152</v>
      </c>
      <c r="D376" s="113" t="s">
        <v>153</v>
      </c>
      <c r="E376" s="108"/>
    </row>
    <row r="377" spans="1:5" ht="41.25" customHeight="1" thickBot="1">
      <c r="A377" s="285"/>
      <c r="B377" s="286"/>
      <c r="C377" s="125">
        <f>D374</f>
        <v>0</v>
      </c>
      <c r="D377" s="115">
        <f>C377/51*100</f>
        <v>0</v>
      </c>
      <c r="E377" s="108"/>
    </row>
    <row r="378" spans="1:5" ht="41.25" customHeight="1" thickBot="1">
      <c r="A378" s="412"/>
      <c r="B378" s="413"/>
      <c r="C378" s="413"/>
      <c r="D378" s="414"/>
      <c r="E378" s="108"/>
    </row>
    <row r="379" spans="1:5" ht="41.25" customHeight="1">
      <c r="A379" s="283" t="s">
        <v>194</v>
      </c>
      <c r="B379" s="284"/>
      <c r="C379" s="112" t="s">
        <v>176</v>
      </c>
      <c r="D379" s="116" t="s">
        <v>177</v>
      </c>
      <c r="E379" s="108"/>
    </row>
    <row r="380" spans="1:5" ht="41.25" customHeight="1" thickBot="1">
      <c r="A380" s="285"/>
      <c r="B380" s="286"/>
      <c r="C380" s="119">
        <f>C377</f>
        <v>0</v>
      </c>
      <c r="D380" s="117">
        <f>C380/51*100</f>
        <v>0</v>
      </c>
      <c r="E380" s="108">
        <f>E374</f>
        <v>51</v>
      </c>
    </row>
    <row r="381" spans="1:5" ht="41.25" customHeight="1" thickBot="1">
      <c r="A381" s="407"/>
      <c r="B381" s="408"/>
      <c r="C381" s="408"/>
      <c r="D381" s="409"/>
      <c r="E381" s="108"/>
    </row>
    <row r="382" spans="1:5" ht="41.25" customHeight="1" thickBot="1">
      <c r="A382" s="283" t="s">
        <v>195</v>
      </c>
      <c r="B382" s="284"/>
      <c r="C382" s="126" t="s">
        <v>140</v>
      </c>
      <c r="D382" s="127" t="s">
        <v>141</v>
      </c>
      <c r="E382" s="108">
        <f>E380+E349+E319+E212</f>
        <v>483</v>
      </c>
    </row>
    <row r="383" spans="1:5" ht="41.25" customHeight="1">
      <c r="A383" s="405" t="s">
        <v>196</v>
      </c>
      <c r="B383" s="406"/>
      <c r="C383" s="393">
        <f>C212+C319+C349+C380</f>
        <v>0</v>
      </c>
      <c r="D383" s="395">
        <f>C383/483*100</f>
        <v>0</v>
      </c>
      <c r="E383" s="108"/>
    </row>
    <row r="384" spans="1:5" ht="41.25" customHeight="1" thickBot="1">
      <c r="A384" s="307" t="s">
        <v>197</v>
      </c>
      <c r="B384" s="308"/>
      <c r="C384" s="394"/>
      <c r="D384" s="396"/>
      <c r="E384" s="108"/>
    </row>
    <row r="385" spans="1:5" ht="41.25" customHeight="1" thickBot="1">
      <c r="A385" s="397"/>
      <c r="B385" s="398"/>
      <c r="C385" s="313"/>
      <c r="D385" s="314"/>
      <c r="E385" s="108"/>
    </row>
    <row r="386" spans="1:5" ht="41.25" customHeight="1" thickBot="1">
      <c r="A386" s="298" t="s">
        <v>198</v>
      </c>
      <c r="B386" s="298"/>
      <c r="C386" s="298"/>
      <c r="D386" s="298"/>
      <c r="E386" s="108"/>
    </row>
    <row r="387" spans="1:5" ht="41.25" customHeight="1" thickBot="1">
      <c r="A387" s="404" t="s">
        <v>110</v>
      </c>
      <c r="B387" s="404"/>
      <c r="C387" s="404"/>
      <c r="D387" s="404"/>
      <c r="E387" s="108"/>
    </row>
    <row r="388" spans="1:5" ht="41.25" customHeight="1">
      <c r="A388" s="299" t="s">
        <v>199</v>
      </c>
      <c r="B388" s="300"/>
      <c r="C388" s="300" t="s">
        <v>200</v>
      </c>
      <c r="D388" s="399"/>
      <c r="E388" s="108"/>
    </row>
    <row r="389" spans="1:5" ht="41.25" customHeight="1">
      <c r="A389" s="400" t="s">
        <v>5</v>
      </c>
      <c r="B389" s="401"/>
      <c r="C389" s="319" t="s">
        <v>201</v>
      </c>
      <c r="D389" s="320"/>
      <c r="E389" s="108"/>
    </row>
    <row r="390" spans="1:5" ht="41.25" customHeight="1" thickBot="1">
      <c r="A390" s="402" t="s">
        <v>202</v>
      </c>
      <c r="B390" s="403"/>
      <c r="C390" s="296" t="s">
        <v>7</v>
      </c>
      <c r="D390" s="297"/>
      <c r="E390" s="108"/>
    </row>
    <row r="391" spans="1:5" ht="41.25" customHeight="1" thickBot="1">
      <c r="A391" s="389" t="s">
        <v>203</v>
      </c>
      <c r="B391" s="389"/>
      <c r="C391" s="389"/>
      <c r="D391" s="389"/>
      <c r="E391" s="108"/>
    </row>
    <row r="392" spans="1:5" ht="41.25" customHeight="1" thickBot="1">
      <c r="A392" s="128" t="s">
        <v>204</v>
      </c>
      <c r="B392" s="129" t="s">
        <v>205</v>
      </c>
      <c r="C392" s="129" t="s">
        <v>206</v>
      </c>
      <c r="D392" s="130" t="s">
        <v>105</v>
      </c>
      <c r="E392" s="108"/>
    </row>
    <row r="393" spans="1:5" ht="41.25" customHeight="1">
      <c r="A393" s="131" t="s">
        <v>207</v>
      </c>
      <c r="B393" s="132">
        <v>1</v>
      </c>
      <c r="C393" s="132" t="str">
        <f>C61</f>
        <v>Pontuação Alcançada*</v>
      </c>
      <c r="D393" s="133" t="str">
        <f>D61</f>
        <v>% Alcançado**</v>
      </c>
      <c r="E393" s="108"/>
    </row>
    <row r="394" spans="1:5" ht="41.25" customHeight="1">
      <c r="A394" s="134" t="s">
        <v>208</v>
      </c>
      <c r="B394" s="135">
        <v>1</v>
      </c>
      <c r="C394" s="135" t="str">
        <f>C95</f>
        <v>Pontuação Alcançada*</v>
      </c>
      <c r="D394" s="136" t="str">
        <f>D95</f>
        <v>% Alcançado**</v>
      </c>
      <c r="E394" s="108"/>
    </row>
    <row r="395" spans="1:5" ht="41.25" customHeight="1" thickBot="1">
      <c r="A395" s="137" t="s">
        <v>209</v>
      </c>
      <c r="B395" s="114">
        <v>3</v>
      </c>
      <c r="C395" s="114">
        <f>C383</f>
        <v>0</v>
      </c>
      <c r="D395" s="115">
        <f>D383</f>
        <v>0</v>
      </c>
      <c r="E395" s="108"/>
    </row>
    <row r="396" spans="1:5" ht="41.25" customHeight="1" thickBot="1">
      <c r="A396" s="390"/>
      <c r="B396" s="390"/>
      <c r="C396" s="390"/>
      <c r="D396" s="390"/>
      <c r="E396" s="108"/>
    </row>
    <row r="397" spans="1:5" ht="41.25" customHeight="1" thickBot="1">
      <c r="A397" s="391" t="s">
        <v>111</v>
      </c>
      <c r="B397" s="391"/>
      <c r="C397" s="138" t="e">
        <f>IF(D397&gt;50,"SATISFATÓRIO","INSATISFATÓRIO")</f>
        <v>#VALUE!</v>
      </c>
      <c r="D397" s="139" t="e">
        <f>((C393/12*1)+(C394/72*1)+(C395/483*3))/5*100</f>
        <v>#VALUE!</v>
      </c>
      <c r="E397" s="108"/>
    </row>
    <row r="398" spans="1:5" ht="41.25" customHeight="1" thickBot="1">
      <c r="A398" s="392"/>
      <c r="B398" s="392"/>
      <c r="C398" s="392"/>
      <c r="D398" s="392"/>
      <c r="E398" s="9"/>
    </row>
    <row r="399" spans="1:5" ht="41.25" customHeight="1">
      <c r="A399" s="201" t="s">
        <v>112</v>
      </c>
      <c r="B399" s="201"/>
      <c r="C399" s="201"/>
      <c r="D399" s="201"/>
    </row>
    <row r="400" spans="1:5" ht="41.25" customHeight="1">
      <c r="A400" s="202" t="s">
        <v>210</v>
      </c>
      <c r="B400" s="202"/>
      <c r="C400" s="202"/>
      <c r="D400" s="202"/>
    </row>
    <row r="401" spans="1:4" ht="41.25" customHeight="1" thickBot="1">
      <c r="A401" s="203"/>
      <c r="B401" s="203"/>
      <c r="C401" s="203"/>
      <c r="D401" s="203"/>
    </row>
    <row r="402" spans="1:4" ht="41.25" customHeight="1">
      <c r="A402" s="183" t="s">
        <v>113</v>
      </c>
      <c r="B402" s="183"/>
      <c r="C402" s="183"/>
      <c r="D402" s="183"/>
    </row>
    <row r="403" spans="1:4" ht="41.25" customHeight="1" thickBot="1">
      <c r="A403" s="203"/>
      <c r="B403" s="203"/>
      <c r="C403" s="203"/>
      <c r="D403" s="203"/>
    </row>
    <row r="404" spans="1:4" ht="41.25" customHeight="1">
      <c r="A404" s="204" t="s">
        <v>379</v>
      </c>
      <c r="B404" s="205"/>
      <c r="C404" s="205"/>
      <c r="D404" s="206"/>
    </row>
    <row r="405" spans="1:4" ht="41.25" customHeight="1" thickBot="1">
      <c r="A405" s="425" t="s">
        <v>211</v>
      </c>
      <c r="B405" s="426"/>
      <c r="C405" s="427" t="s">
        <v>107</v>
      </c>
      <c r="D405" s="428"/>
    </row>
  </sheetData>
  <sheetProtection algorithmName="SHA-512" hashValue="VND20Zw/spC5HLIZRBfnwz0zKS9HkdXJ8LEsTLrT1GROWoNj85n8xPhJD8URs12zgPk5WUDZj9drceX9/1OcIw==" saltValue="as6EWbMKKMg36zHBjTMbMg==" spinCount="100000" sheet="1" formatRows="0"/>
  <mergeCells count="402">
    <mergeCell ref="A405:B405"/>
    <mergeCell ref="C405:D405"/>
    <mergeCell ref="B12:D12"/>
    <mergeCell ref="B13:D13"/>
    <mergeCell ref="B14:D14"/>
    <mergeCell ref="A27:B27"/>
    <mergeCell ref="C27:D27"/>
    <mergeCell ref="A28:B28"/>
    <mergeCell ref="C28:D28"/>
    <mergeCell ref="A29:D29"/>
    <mergeCell ref="A24:B24"/>
    <mergeCell ref="C24:D24"/>
    <mergeCell ref="A25:B25"/>
    <mergeCell ref="C25:D25"/>
    <mergeCell ref="A26:B26"/>
    <mergeCell ref="C26:D26"/>
    <mergeCell ref="B20:D20"/>
    <mergeCell ref="B15:D15"/>
    <mergeCell ref="B18:D18"/>
    <mergeCell ref="A385:D385"/>
    <mergeCell ref="A386:D386"/>
    <mergeCell ref="A387:D387"/>
    <mergeCell ref="A388:B388"/>
    <mergeCell ref="C388:D388"/>
    <mergeCell ref="A389:B389"/>
    <mergeCell ref="C389:D389"/>
    <mergeCell ref="A378:D378"/>
    <mergeCell ref="A379:B380"/>
    <mergeCell ref="A381:D381"/>
    <mergeCell ref="A382:B382"/>
    <mergeCell ref="A383:B383"/>
    <mergeCell ref="C383:C384"/>
    <mergeCell ref="D383:D384"/>
    <mergeCell ref="A384:B384"/>
    <mergeCell ref="A402:D402"/>
    <mergeCell ref="A403:D403"/>
    <mergeCell ref="A404:D404"/>
    <mergeCell ref="A390:B390"/>
    <mergeCell ref="C390:D390"/>
    <mergeCell ref="A391:D391"/>
    <mergeCell ref="A396:D396"/>
    <mergeCell ref="A397:B397"/>
    <mergeCell ref="A398:D398"/>
    <mergeCell ref="A399:D399"/>
    <mergeCell ref="A400:D400"/>
    <mergeCell ref="A401:D401"/>
    <mergeCell ref="A371:C371"/>
    <mergeCell ref="A372:C372"/>
    <mergeCell ref="A373:C373"/>
    <mergeCell ref="A374:C374"/>
    <mergeCell ref="B375:D375"/>
    <mergeCell ref="A376:B377"/>
    <mergeCell ref="A365:C365"/>
    <mergeCell ref="A366:C366"/>
    <mergeCell ref="A367:C367"/>
    <mergeCell ref="A368:C368"/>
    <mergeCell ref="A369:C369"/>
    <mergeCell ref="A370:C370"/>
    <mergeCell ref="A359:C359"/>
    <mergeCell ref="A360:C360"/>
    <mergeCell ref="A361:C361"/>
    <mergeCell ref="A362:C362"/>
    <mergeCell ref="A363:C363"/>
    <mergeCell ref="A364:C364"/>
    <mergeCell ref="A353:C353"/>
    <mergeCell ref="A354:C354"/>
    <mergeCell ref="A355:C355"/>
    <mergeCell ref="A356:C356"/>
    <mergeCell ref="A357:C357"/>
    <mergeCell ref="A358:C358"/>
    <mergeCell ref="A350:D350"/>
    <mergeCell ref="A351:D351"/>
    <mergeCell ref="A352:D352"/>
    <mergeCell ref="A345:B346"/>
    <mergeCell ref="A347:D347"/>
    <mergeCell ref="A348:B349"/>
    <mergeCell ref="A340:C340"/>
    <mergeCell ref="A341:C341"/>
    <mergeCell ref="A342:C342"/>
    <mergeCell ref="A343:C343"/>
    <mergeCell ref="A333:C333"/>
    <mergeCell ref="A334:C334"/>
    <mergeCell ref="A335:C335"/>
    <mergeCell ref="A337:C337"/>
    <mergeCell ref="A338:C338"/>
    <mergeCell ref="A339:C339"/>
    <mergeCell ref="B344:D344"/>
    <mergeCell ref="A323:C323"/>
    <mergeCell ref="A324:C324"/>
    <mergeCell ref="A325:C325"/>
    <mergeCell ref="A326:C326"/>
    <mergeCell ref="A331:C331"/>
    <mergeCell ref="A332:C332"/>
    <mergeCell ref="A327:C327"/>
    <mergeCell ref="A328:C328"/>
    <mergeCell ref="A329:C329"/>
    <mergeCell ref="A330:C330"/>
    <mergeCell ref="A336:C336"/>
    <mergeCell ref="A315:B316"/>
    <mergeCell ref="A317:D317"/>
    <mergeCell ref="A318:B319"/>
    <mergeCell ref="A320:D320"/>
    <mergeCell ref="A321:D321"/>
    <mergeCell ref="A322:D322"/>
    <mergeCell ref="A309:C309"/>
    <mergeCell ref="A310:C310"/>
    <mergeCell ref="A311:C311"/>
    <mergeCell ref="A312:C312"/>
    <mergeCell ref="A313:C313"/>
    <mergeCell ref="B314:D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4:B285"/>
    <mergeCell ref="A286:D286"/>
    <mergeCell ref="A287:D287"/>
    <mergeCell ref="A288:C288"/>
    <mergeCell ref="A289:C289"/>
    <mergeCell ref="A290:C290"/>
    <mergeCell ref="A278:C278"/>
    <mergeCell ref="A279:C279"/>
    <mergeCell ref="A280:C280"/>
    <mergeCell ref="A281:C281"/>
    <mergeCell ref="A282:C282"/>
    <mergeCell ref="B283:D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3:B254"/>
    <mergeCell ref="A255:D255"/>
    <mergeCell ref="A256:D256"/>
    <mergeCell ref="A257:C257"/>
    <mergeCell ref="A258:C258"/>
    <mergeCell ref="A259:C259"/>
    <mergeCell ref="A247:C247"/>
    <mergeCell ref="A248:C248"/>
    <mergeCell ref="A249:C249"/>
    <mergeCell ref="A250:C250"/>
    <mergeCell ref="A251:C251"/>
    <mergeCell ref="B252:D252"/>
    <mergeCell ref="A241:C241"/>
    <mergeCell ref="A242:C242"/>
    <mergeCell ref="A243:C243"/>
    <mergeCell ref="A244:C244"/>
    <mergeCell ref="A245:C245"/>
    <mergeCell ref="A246:C246"/>
    <mergeCell ref="A235:D235"/>
    <mergeCell ref="A236:C236"/>
    <mergeCell ref="A237:C237"/>
    <mergeCell ref="A238:C238"/>
    <mergeCell ref="A239:C239"/>
    <mergeCell ref="A240:C240"/>
    <mergeCell ref="A228:C228"/>
    <mergeCell ref="A229:C229"/>
    <mergeCell ref="A230:C230"/>
    <mergeCell ref="B231:D231"/>
    <mergeCell ref="A232:B233"/>
    <mergeCell ref="A234:D234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08:B209"/>
    <mergeCell ref="A210:D210"/>
    <mergeCell ref="A211:B212"/>
    <mergeCell ref="A213:D213"/>
    <mergeCell ref="A214:D214"/>
    <mergeCell ref="A215:D215"/>
    <mergeCell ref="A202:C202"/>
    <mergeCell ref="A203:C203"/>
    <mergeCell ref="A204:C204"/>
    <mergeCell ref="A205:C205"/>
    <mergeCell ref="A206:C206"/>
    <mergeCell ref="B207:D207"/>
    <mergeCell ref="A196:C196"/>
    <mergeCell ref="A197:C197"/>
    <mergeCell ref="A198:C198"/>
    <mergeCell ref="A199:C199"/>
    <mergeCell ref="A200:C200"/>
    <mergeCell ref="A201:C201"/>
    <mergeCell ref="A190:C190"/>
    <mergeCell ref="A191:C191"/>
    <mergeCell ref="A192:C192"/>
    <mergeCell ref="A193:C193"/>
    <mergeCell ref="A194:C194"/>
    <mergeCell ref="A195:C195"/>
    <mergeCell ref="A184:C184"/>
    <mergeCell ref="A185:C185"/>
    <mergeCell ref="A186:C186"/>
    <mergeCell ref="A187:C187"/>
    <mergeCell ref="A188:C188"/>
    <mergeCell ref="A189:C189"/>
    <mergeCell ref="B177:D177"/>
    <mergeCell ref="A178:B179"/>
    <mergeCell ref="A180:D180"/>
    <mergeCell ref="A181:D181"/>
    <mergeCell ref="A182:C182"/>
    <mergeCell ref="A183:C183"/>
    <mergeCell ref="A170:C170"/>
    <mergeCell ref="A171:C171"/>
    <mergeCell ref="A174:C174"/>
    <mergeCell ref="A175:C175"/>
    <mergeCell ref="A176:C176"/>
    <mergeCell ref="A166:C166"/>
    <mergeCell ref="A167:C167"/>
    <mergeCell ref="A168:C168"/>
    <mergeCell ref="A169:C169"/>
    <mergeCell ref="A172:C172"/>
    <mergeCell ref="A173:C173"/>
    <mergeCell ref="A159:D159"/>
    <mergeCell ref="A160:C160"/>
    <mergeCell ref="A161:C161"/>
    <mergeCell ref="A162:C162"/>
    <mergeCell ref="A164:C164"/>
    <mergeCell ref="A165:C165"/>
    <mergeCell ref="A152:C152"/>
    <mergeCell ref="A153:C153"/>
    <mergeCell ref="A154:C154"/>
    <mergeCell ref="B155:D155"/>
    <mergeCell ref="A156:B157"/>
    <mergeCell ref="A158:D158"/>
    <mergeCell ref="A163:C163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D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B130:D130"/>
    <mergeCell ref="A131:B132"/>
    <mergeCell ref="A133:D133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D103"/>
    <mergeCell ref="A104:D104"/>
    <mergeCell ref="A105:D105"/>
    <mergeCell ref="A106:D106"/>
    <mergeCell ref="A107:C107"/>
    <mergeCell ref="A108:C108"/>
    <mergeCell ref="A98:D98"/>
    <mergeCell ref="A99:D99"/>
    <mergeCell ref="A100:D100"/>
    <mergeCell ref="A101:D101"/>
    <mergeCell ref="A102:D102"/>
    <mergeCell ref="A94:D94"/>
    <mergeCell ref="A95:B95"/>
    <mergeCell ref="A96:B96"/>
    <mergeCell ref="C96:C97"/>
    <mergeCell ref="D96:D97"/>
    <mergeCell ref="A97:B97"/>
    <mergeCell ref="A88:C88"/>
    <mergeCell ref="A89:C89"/>
    <mergeCell ref="A90:C90"/>
    <mergeCell ref="A91:C91"/>
    <mergeCell ref="A92:C92"/>
    <mergeCell ref="B93:D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51:C51"/>
    <mergeCell ref="B52:D52"/>
    <mergeCell ref="A53:C53"/>
    <mergeCell ref="A43:C43"/>
    <mergeCell ref="A44:C44"/>
    <mergeCell ref="B45:D45"/>
    <mergeCell ref="A46:C46"/>
    <mergeCell ref="A47:C47"/>
    <mergeCell ref="A60:D60"/>
    <mergeCell ref="A30:D30"/>
    <mergeCell ref="A31:D31"/>
    <mergeCell ref="A32:C32"/>
    <mergeCell ref="A33:C33"/>
    <mergeCell ref="A34:C34"/>
    <mergeCell ref="A35:C35"/>
    <mergeCell ref="A48:C48"/>
    <mergeCell ref="A49:C49"/>
    <mergeCell ref="A50:C50"/>
    <mergeCell ref="A1:D1"/>
    <mergeCell ref="A2:D2"/>
    <mergeCell ref="A42:C42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  <mergeCell ref="A36:C36"/>
    <mergeCell ref="A37:C37"/>
    <mergeCell ref="B38:D38"/>
    <mergeCell ref="A39:C39"/>
    <mergeCell ref="A40:C40"/>
    <mergeCell ref="A41:C41"/>
  </mergeCells>
  <conditionalFormatting sqref="C397">
    <cfRule type="containsText" dxfId="11" priority="4" operator="containsText" text="INSATISFATÓRIO">
      <formula>NOT(ISERROR(SEARCH("INSATISFATÓRIO",C397)))</formula>
    </cfRule>
  </conditionalFormatting>
  <conditionalFormatting sqref="D397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D150:D153 D367:D368 D304:D309 D68:D91 D109:D121 D123:D125 D127:D128 D137:D144 D146:D148 D167:D169 D171:D175 D184:D191 D193:D198 D200:D205 D223:D224 D218:D221 D226:D229 D238:D240 D242:D244 D246:D250 D259:D267 D269:D277 D279:D281 D290:D302 D162:D165 D325:D331 D333:D337 D311:D312 D339:D342 D355:D365 D370:D373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0"/>
  <sheetViews>
    <sheetView view="pageBreakPreview" zoomScaleNormal="100" zoomScaleSheetLayoutView="100" workbookViewId="0">
      <selection activeCell="D370" sqref="D370:D373"/>
    </sheetView>
  </sheetViews>
  <sheetFormatPr defaultRowHeight="39" customHeight="1"/>
  <cols>
    <col min="1" max="1" width="38.28515625" customWidth="1"/>
    <col min="2" max="2" width="33.28515625" customWidth="1"/>
    <col min="3" max="4" width="34.28515625" customWidth="1"/>
    <col min="5" max="5" width="14" hidden="1" customWidth="1"/>
  </cols>
  <sheetData>
    <row r="1" spans="1:4" ht="39.950000000000003" customHeight="1">
      <c r="A1" s="249" t="s">
        <v>515</v>
      </c>
      <c r="B1" s="249"/>
      <c r="C1" s="249"/>
      <c r="D1" s="249"/>
    </row>
    <row r="2" spans="1:4" ht="39.950000000000003" customHeight="1" thickBot="1">
      <c r="A2" s="256" t="s">
        <v>520</v>
      </c>
      <c r="B2" s="257"/>
      <c r="C2" s="257"/>
      <c r="D2" s="257"/>
    </row>
    <row r="3" spans="1:4" ht="39" customHeight="1" thickBot="1">
      <c r="A3" s="349" t="s">
        <v>115</v>
      </c>
      <c r="B3" s="349"/>
      <c r="C3" s="349"/>
      <c r="D3" s="349"/>
    </row>
    <row r="4" spans="1:4" ht="15.75" thickBot="1">
      <c r="A4" s="350"/>
      <c r="B4" s="351"/>
      <c r="C4" s="351"/>
      <c r="D4" s="352"/>
    </row>
    <row r="5" spans="1:4" ht="19.5" thickBot="1">
      <c r="A5" s="353" t="s">
        <v>116</v>
      </c>
      <c r="B5" s="353"/>
      <c r="C5" s="353"/>
      <c r="D5" s="353"/>
    </row>
    <row r="6" spans="1:4" ht="15.75" thickBot="1">
      <c r="A6" s="12" t="s">
        <v>154</v>
      </c>
      <c r="B6" s="354" t="s">
        <v>213</v>
      </c>
      <c r="C6" s="355"/>
      <c r="D6" s="356"/>
    </row>
    <row r="7" spans="1:4" ht="15.75" thickBot="1">
      <c r="A7" s="357"/>
      <c r="B7" s="357"/>
      <c r="C7" s="357"/>
      <c r="D7" s="357"/>
    </row>
    <row r="8" spans="1:4" ht="15.75" thickBot="1">
      <c r="A8" s="358" t="s">
        <v>118</v>
      </c>
      <c r="B8" s="358"/>
      <c r="C8" s="358"/>
      <c r="D8" s="358"/>
    </row>
    <row r="9" spans="1:4" ht="15.75" thickBot="1">
      <c r="A9" s="359" t="s">
        <v>119</v>
      </c>
      <c r="B9" s="360"/>
      <c r="C9" s="360"/>
      <c r="D9" s="361"/>
    </row>
    <row r="10" spans="1:4" ht="26.25" customHeight="1">
      <c r="A10" s="13" t="s">
        <v>0</v>
      </c>
      <c r="B10" s="362"/>
      <c r="C10" s="362"/>
      <c r="D10" s="363"/>
    </row>
    <row r="11" spans="1:4" ht="26.25" customHeight="1">
      <c r="A11" s="14" t="s">
        <v>1</v>
      </c>
      <c r="B11" s="340"/>
      <c r="C11" s="340"/>
      <c r="D11" s="341"/>
    </row>
    <row r="12" spans="1:4" ht="26.25" customHeight="1">
      <c r="A12" s="14" t="s">
        <v>120</v>
      </c>
      <c r="B12" s="334" t="s">
        <v>519</v>
      </c>
      <c r="C12" s="335"/>
      <c r="D12" s="336"/>
    </row>
    <row r="13" spans="1:4" ht="26.25" customHeight="1">
      <c r="A13" s="15" t="s">
        <v>121</v>
      </c>
      <c r="B13" s="337" t="s">
        <v>514</v>
      </c>
      <c r="C13" s="338"/>
      <c r="D13" s="339"/>
    </row>
    <row r="14" spans="1:4" ht="26.25" customHeight="1">
      <c r="A14" s="15" t="s">
        <v>452</v>
      </c>
      <c r="B14" s="340" t="s">
        <v>217</v>
      </c>
      <c r="C14" s="340"/>
      <c r="D14" s="341"/>
    </row>
    <row r="15" spans="1:4" ht="26.25" customHeight="1" thickBot="1">
      <c r="A15" s="16" t="s">
        <v>123</v>
      </c>
      <c r="B15" s="253" t="s">
        <v>244</v>
      </c>
      <c r="C15" s="254"/>
      <c r="D15" s="255"/>
    </row>
    <row r="16" spans="1:4" ht="39" customHeight="1">
      <c r="A16" s="421" t="s">
        <v>377</v>
      </c>
      <c r="B16" s="421"/>
      <c r="C16" s="421"/>
      <c r="D16" s="421"/>
    </row>
    <row r="17" spans="1:5" ht="15">
      <c r="A17" s="82" t="s">
        <v>109</v>
      </c>
      <c r="B17" s="422"/>
      <c r="C17" s="422"/>
      <c r="D17" s="423"/>
    </row>
    <row r="18" spans="1:5" ht="15.75" thickBot="1">
      <c r="A18" s="83" t="s">
        <v>378</v>
      </c>
      <c r="B18" s="429" t="s">
        <v>500</v>
      </c>
      <c r="C18" s="430"/>
      <c r="D18" s="431"/>
    </row>
    <row r="19" spans="1:5" ht="39" customHeight="1">
      <c r="A19" s="424" t="s">
        <v>104</v>
      </c>
      <c r="B19" s="424"/>
      <c r="C19" s="424"/>
      <c r="D19" s="424"/>
    </row>
    <row r="20" spans="1:5" ht="15.75" thickBot="1">
      <c r="A20" s="101" t="s">
        <v>501</v>
      </c>
      <c r="B20" s="250"/>
      <c r="C20" s="251"/>
      <c r="D20" s="252"/>
      <c r="E20" s="9"/>
    </row>
    <row r="21" spans="1:5" ht="15.75" thickBot="1">
      <c r="A21" s="343"/>
      <c r="B21" s="343"/>
      <c r="C21" s="343"/>
      <c r="D21" s="343"/>
      <c r="E21" s="9"/>
    </row>
    <row r="22" spans="1:5" ht="15.75" thickBot="1">
      <c r="A22" s="238" t="s">
        <v>110</v>
      </c>
      <c r="B22" s="238"/>
      <c r="C22" s="238"/>
      <c r="D22" s="238"/>
      <c r="E22" s="17"/>
    </row>
    <row r="23" spans="1:5" ht="15.75" thickBot="1">
      <c r="A23" s="326" t="s">
        <v>125</v>
      </c>
      <c r="B23" s="326"/>
      <c r="C23" s="326"/>
      <c r="D23" s="326"/>
      <c r="E23" s="9"/>
    </row>
    <row r="24" spans="1:5" ht="15.75" thickBot="1">
      <c r="A24" s="344" t="s">
        <v>2</v>
      </c>
      <c r="B24" s="345"/>
      <c r="C24" s="345" t="s">
        <v>3</v>
      </c>
      <c r="D24" s="346"/>
      <c r="E24" s="9"/>
    </row>
    <row r="25" spans="1:5" ht="24" customHeight="1">
      <c r="A25" s="347" t="s">
        <v>453</v>
      </c>
      <c r="B25" s="348"/>
      <c r="C25" s="315">
        <v>0</v>
      </c>
      <c r="D25" s="316"/>
      <c r="E25" s="9"/>
    </row>
    <row r="26" spans="1:5" ht="24" customHeight="1">
      <c r="A26" s="317" t="s">
        <v>6</v>
      </c>
      <c r="B26" s="318"/>
      <c r="C26" s="319">
        <v>1</v>
      </c>
      <c r="D26" s="320"/>
      <c r="E26" s="9"/>
    </row>
    <row r="27" spans="1:5" ht="24" customHeight="1">
      <c r="A27" s="317" t="s">
        <v>126</v>
      </c>
      <c r="B27" s="318"/>
      <c r="C27" s="319">
        <v>2</v>
      </c>
      <c r="D27" s="320"/>
      <c r="E27" s="9"/>
    </row>
    <row r="28" spans="1:5" ht="24" customHeight="1" thickBot="1">
      <c r="A28" s="321" t="s">
        <v>4</v>
      </c>
      <c r="B28" s="322"/>
      <c r="C28" s="296">
        <v>3</v>
      </c>
      <c r="D28" s="297"/>
      <c r="E28" s="9"/>
    </row>
    <row r="29" spans="1:5" ht="39" customHeight="1" thickBot="1">
      <c r="A29" s="323"/>
      <c r="B29" s="323"/>
      <c r="C29" s="323"/>
      <c r="D29" s="323"/>
      <c r="E29" s="9"/>
    </row>
    <row r="30" spans="1:5" ht="39" customHeight="1" thickBot="1">
      <c r="A30" s="207" t="s">
        <v>155</v>
      </c>
      <c r="B30" s="207"/>
      <c r="C30" s="207"/>
      <c r="D30" s="207"/>
      <c r="E30" s="9"/>
    </row>
    <row r="31" spans="1:5" ht="55.5" customHeight="1" thickBot="1">
      <c r="A31" s="199" t="s">
        <v>422</v>
      </c>
      <c r="B31" s="199"/>
      <c r="C31" s="199"/>
      <c r="D31" s="199"/>
      <c r="E31" s="9"/>
    </row>
    <row r="32" spans="1:5" ht="39" customHeight="1">
      <c r="A32" s="330" t="s">
        <v>424</v>
      </c>
      <c r="B32" s="331"/>
      <c r="C32" s="332"/>
      <c r="D32" s="100" t="s">
        <v>3</v>
      </c>
      <c r="E32" s="9"/>
    </row>
    <row r="33" spans="1:5" ht="39" customHeight="1">
      <c r="A33" s="327" t="s">
        <v>425</v>
      </c>
      <c r="B33" s="328"/>
      <c r="C33" s="329"/>
      <c r="D33" s="1"/>
      <c r="E33" s="9"/>
    </row>
    <row r="34" spans="1:5" ht="39" customHeight="1">
      <c r="A34" s="327" t="s">
        <v>426</v>
      </c>
      <c r="B34" s="328"/>
      <c r="C34" s="329"/>
      <c r="D34" s="2"/>
      <c r="E34" s="9"/>
    </row>
    <row r="35" spans="1:5" ht="39" customHeight="1">
      <c r="A35" s="327" t="s">
        <v>427</v>
      </c>
      <c r="B35" s="328"/>
      <c r="C35" s="329"/>
      <c r="D35" s="2"/>
      <c r="E35" s="9"/>
    </row>
    <row r="36" spans="1:5" ht="39" customHeight="1">
      <c r="A36" s="327" t="s">
        <v>428</v>
      </c>
      <c r="B36" s="328"/>
      <c r="C36" s="329"/>
      <c r="D36" s="2"/>
      <c r="E36" s="9"/>
    </row>
    <row r="37" spans="1:5" ht="39" customHeight="1" thickBot="1">
      <c r="A37" s="311" t="s">
        <v>130</v>
      </c>
      <c r="B37" s="311"/>
      <c r="C37" s="311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39" customHeight="1" thickBot="1">
      <c r="A38" s="21" t="s">
        <v>106</v>
      </c>
      <c r="B38" s="216" t="s">
        <v>131</v>
      </c>
      <c r="C38" s="216"/>
      <c r="D38" s="216"/>
      <c r="E38" s="9"/>
    </row>
    <row r="39" spans="1:5" ht="39" customHeight="1">
      <c r="A39" s="309" t="s">
        <v>429</v>
      </c>
      <c r="B39" s="309"/>
      <c r="C39" s="309"/>
      <c r="D39" s="85" t="s">
        <v>3</v>
      </c>
      <c r="E39" s="9"/>
    </row>
    <row r="40" spans="1:5" ht="39" customHeight="1">
      <c r="A40" s="310" t="s">
        <v>132</v>
      </c>
      <c r="B40" s="310"/>
      <c r="C40" s="310"/>
      <c r="D40" s="2"/>
      <c r="E40" s="9"/>
    </row>
    <row r="41" spans="1:5" ht="39" customHeight="1">
      <c r="A41" s="310" t="s">
        <v>133</v>
      </c>
      <c r="B41" s="310"/>
      <c r="C41" s="310"/>
      <c r="D41" s="2"/>
      <c r="E41" s="9"/>
    </row>
    <row r="42" spans="1:5" ht="39" customHeight="1">
      <c r="A42" s="310" t="s">
        <v>134</v>
      </c>
      <c r="B42" s="310"/>
      <c r="C42" s="310"/>
      <c r="D42" s="2"/>
      <c r="E42" s="9"/>
    </row>
    <row r="43" spans="1:5" ht="39" customHeight="1">
      <c r="A43" s="310" t="s">
        <v>135</v>
      </c>
      <c r="B43" s="310"/>
      <c r="C43" s="310"/>
      <c r="D43" s="2"/>
      <c r="E43" s="9"/>
    </row>
    <row r="44" spans="1:5" ht="39" customHeight="1">
      <c r="A44" s="311" t="s">
        <v>136</v>
      </c>
      <c r="B44" s="311"/>
      <c r="C44" s="311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39" customHeight="1" thickBot="1">
      <c r="A45" s="23" t="s">
        <v>106</v>
      </c>
      <c r="B45" s="216" t="s">
        <v>131</v>
      </c>
      <c r="C45" s="216"/>
      <c r="D45" s="216"/>
      <c r="E45" s="9"/>
    </row>
    <row r="46" spans="1:5" ht="39" customHeight="1">
      <c r="A46" s="333" t="s">
        <v>430</v>
      </c>
      <c r="B46" s="333"/>
      <c r="C46" s="333"/>
      <c r="D46" s="25" t="s">
        <v>3</v>
      </c>
      <c r="E46" s="9"/>
    </row>
    <row r="47" spans="1:5" ht="39" customHeight="1">
      <c r="A47" s="301" t="s">
        <v>511</v>
      </c>
      <c r="B47" s="301"/>
      <c r="C47" s="301"/>
      <c r="D47" s="2"/>
      <c r="E47" s="9"/>
    </row>
    <row r="48" spans="1:5" ht="39" customHeight="1">
      <c r="A48" s="301" t="s">
        <v>512</v>
      </c>
      <c r="B48" s="301"/>
      <c r="C48" s="301"/>
      <c r="D48" s="2"/>
      <c r="E48" s="9"/>
    </row>
    <row r="49" spans="1:5" ht="39" customHeight="1">
      <c r="A49" s="301" t="s">
        <v>431</v>
      </c>
      <c r="B49" s="301"/>
      <c r="C49" s="301"/>
      <c r="D49" s="2"/>
      <c r="E49" s="9"/>
    </row>
    <row r="50" spans="1:5" ht="39" customHeight="1">
      <c r="A50" s="301" t="s">
        <v>432</v>
      </c>
      <c r="B50" s="301"/>
      <c r="C50" s="301"/>
      <c r="D50" s="2"/>
      <c r="E50" s="9"/>
    </row>
    <row r="51" spans="1:5" ht="39" customHeight="1">
      <c r="A51" s="311" t="s">
        <v>137</v>
      </c>
      <c r="B51" s="311"/>
      <c r="C51" s="311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39" customHeight="1" thickBot="1">
      <c r="A52" s="23" t="s">
        <v>106</v>
      </c>
      <c r="B52" s="216" t="s">
        <v>131</v>
      </c>
      <c r="C52" s="216"/>
      <c r="D52" s="216"/>
      <c r="E52" s="9"/>
    </row>
    <row r="53" spans="1:5" ht="39" customHeight="1">
      <c r="A53" s="302" t="s">
        <v>433</v>
      </c>
      <c r="B53" s="302"/>
      <c r="C53" s="302"/>
      <c r="D53" s="25" t="s">
        <v>3</v>
      </c>
      <c r="E53" s="9"/>
    </row>
    <row r="54" spans="1:5" ht="39" customHeight="1">
      <c r="A54" s="301" t="s">
        <v>434</v>
      </c>
      <c r="B54" s="301"/>
      <c r="C54" s="301"/>
      <c r="D54" s="2"/>
      <c r="E54" s="9"/>
    </row>
    <row r="55" spans="1:5" ht="39" customHeight="1">
      <c r="A55" s="301" t="s">
        <v>435</v>
      </c>
      <c r="B55" s="301"/>
      <c r="C55" s="301"/>
      <c r="D55" s="2"/>
      <c r="E55" s="9"/>
    </row>
    <row r="56" spans="1:5" ht="39" customHeight="1">
      <c r="A56" s="301" t="s">
        <v>436</v>
      </c>
      <c r="B56" s="301"/>
      <c r="C56" s="301"/>
      <c r="D56" s="2"/>
      <c r="E56" s="9"/>
    </row>
    <row r="57" spans="1:5" ht="39" customHeight="1">
      <c r="A57" s="301" t="s">
        <v>437</v>
      </c>
      <c r="B57" s="301"/>
      <c r="C57" s="301"/>
      <c r="D57" s="2"/>
      <c r="E57" s="9"/>
    </row>
    <row r="58" spans="1:5" ht="39" customHeight="1">
      <c r="A58" s="280" t="s">
        <v>138</v>
      </c>
      <c r="B58" s="281"/>
      <c r="C58" s="282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39" customHeight="1" thickBot="1">
      <c r="A59" s="23" t="s">
        <v>106</v>
      </c>
      <c r="B59" s="216" t="s">
        <v>131</v>
      </c>
      <c r="C59" s="216"/>
      <c r="D59" s="216"/>
      <c r="E59" s="9"/>
    </row>
    <row r="60" spans="1:5" ht="39" customHeight="1" thickBot="1">
      <c r="A60" s="384"/>
      <c r="B60" s="384"/>
      <c r="C60" s="384"/>
      <c r="D60" s="384"/>
      <c r="E60" s="9"/>
    </row>
    <row r="61" spans="1:5" ht="39" customHeight="1">
      <c r="A61" s="220" t="s">
        <v>139</v>
      </c>
      <c r="B61" s="220"/>
      <c r="C61" s="84" t="s">
        <v>140</v>
      </c>
      <c r="D61" s="26" t="s">
        <v>141</v>
      </c>
      <c r="E61" s="9">
        <f>SUM(E37:E58)</f>
        <v>12</v>
      </c>
    </row>
    <row r="62" spans="1:5" ht="39" customHeight="1">
      <c r="A62" s="324" t="s">
        <v>156</v>
      </c>
      <c r="B62" s="325"/>
      <c r="C62" s="378" t="e">
        <f>D37+D44+D51+D58</f>
        <v>#VALUE!</v>
      </c>
      <c r="D62" s="380" t="e">
        <f>C62/12*100</f>
        <v>#VALUE!</v>
      </c>
      <c r="E62" s="9"/>
    </row>
    <row r="63" spans="1:5" ht="39" customHeight="1" thickBot="1">
      <c r="A63" s="382" t="s">
        <v>142</v>
      </c>
      <c r="B63" s="383"/>
      <c r="C63" s="379"/>
      <c r="D63" s="381"/>
      <c r="E63" s="9"/>
    </row>
    <row r="64" spans="1:5" ht="39" customHeight="1" thickBot="1">
      <c r="A64" s="235"/>
      <c r="B64" s="236"/>
      <c r="C64" s="236"/>
      <c r="D64" s="237"/>
      <c r="E64" s="9"/>
    </row>
    <row r="65" spans="1:5" ht="39" customHeight="1" thickBot="1">
      <c r="A65" s="207" t="s">
        <v>502</v>
      </c>
      <c r="B65" s="207"/>
      <c r="C65" s="207"/>
      <c r="D65" s="207"/>
      <c r="E65" s="9"/>
    </row>
    <row r="66" spans="1:5" ht="61.5" customHeight="1" thickBot="1">
      <c r="A66" s="200" t="s">
        <v>423</v>
      </c>
      <c r="B66" s="200"/>
      <c r="C66" s="200"/>
      <c r="D66" s="200"/>
      <c r="E66" s="9"/>
    </row>
    <row r="67" spans="1:5" ht="39" customHeight="1">
      <c r="A67" s="213" t="s">
        <v>108</v>
      </c>
      <c r="B67" s="214"/>
      <c r="C67" s="215"/>
      <c r="D67" s="28" t="s">
        <v>3</v>
      </c>
      <c r="E67" s="9"/>
    </row>
    <row r="68" spans="1:5" ht="23.25" customHeight="1">
      <c r="A68" s="293" t="s">
        <v>454</v>
      </c>
      <c r="B68" s="294"/>
      <c r="C68" s="295"/>
      <c r="D68" s="3"/>
      <c r="E68" s="9">
        <v>3</v>
      </c>
    </row>
    <row r="69" spans="1:5" ht="23.25" customHeight="1">
      <c r="A69" s="293" t="s">
        <v>455</v>
      </c>
      <c r="B69" s="294"/>
      <c r="C69" s="295"/>
      <c r="D69" s="105"/>
      <c r="E69" s="9">
        <v>3</v>
      </c>
    </row>
    <row r="70" spans="1:5" ht="23.25" customHeight="1">
      <c r="A70" s="293" t="s">
        <v>456</v>
      </c>
      <c r="B70" s="294"/>
      <c r="C70" s="295"/>
      <c r="D70" s="105"/>
      <c r="E70" s="9">
        <v>3</v>
      </c>
    </row>
    <row r="71" spans="1:5" ht="23.25" customHeight="1">
      <c r="A71" s="293" t="s">
        <v>457</v>
      </c>
      <c r="B71" s="294"/>
      <c r="C71" s="295"/>
      <c r="D71" s="105"/>
      <c r="E71" s="9">
        <v>3</v>
      </c>
    </row>
    <row r="72" spans="1:5" ht="23.25" customHeight="1">
      <c r="A72" s="293" t="s">
        <v>458</v>
      </c>
      <c r="B72" s="294"/>
      <c r="C72" s="295"/>
      <c r="D72" s="105"/>
      <c r="E72" s="9">
        <v>3</v>
      </c>
    </row>
    <row r="73" spans="1:5" ht="23.25" customHeight="1">
      <c r="A73" s="293" t="s">
        <v>459</v>
      </c>
      <c r="B73" s="294"/>
      <c r="C73" s="295"/>
      <c r="D73" s="105"/>
      <c r="E73" s="9">
        <v>3</v>
      </c>
    </row>
    <row r="74" spans="1:5" ht="23.25" customHeight="1">
      <c r="A74" s="293" t="s">
        <v>460</v>
      </c>
      <c r="B74" s="294"/>
      <c r="C74" s="295"/>
      <c r="D74" s="105"/>
      <c r="E74" s="9">
        <v>3</v>
      </c>
    </row>
    <row r="75" spans="1:5" ht="23.25" customHeight="1">
      <c r="A75" s="293" t="s">
        <v>461</v>
      </c>
      <c r="B75" s="294"/>
      <c r="C75" s="295"/>
      <c r="D75" s="105"/>
      <c r="E75" s="9">
        <v>3</v>
      </c>
    </row>
    <row r="76" spans="1:5" ht="23.25" customHeight="1">
      <c r="A76" s="293" t="s">
        <v>462</v>
      </c>
      <c r="B76" s="294"/>
      <c r="C76" s="295"/>
      <c r="D76" s="105"/>
      <c r="E76" s="9">
        <v>3</v>
      </c>
    </row>
    <row r="77" spans="1:5" ht="23.25" customHeight="1">
      <c r="A77" s="293" t="s">
        <v>463</v>
      </c>
      <c r="B77" s="294"/>
      <c r="C77" s="295"/>
      <c r="D77" s="105"/>
      <c r="E77" s="9">
        <v>3</v>
      </c>
    </row>
    <row r="78" spans="1:5" ht="23.25" customHeight="1">
      <c r="A78" s="293" t="s">
        <v>464</v>
      </c>
      <c r="B78" s="294"/>
      <c r="C78" s="295"/>
      <c r="D78" s="105"/>
      <c r="E78" s="9">
        <v>3</v>
      </c>
    </row>
    <row r="79" spans="1:5" ht="27.75" customHeight="1">
      <c r="A79" s="293" t="s">
        <v>465</v>
      </c>
      <c r="B79" s="294"/>
      <c r="C79" s="295"/>
      <c r="D79" s="105"/>
      <c r="E79" s="9">
        <v>3</v>
      </c>
    </row>
    <row r="80" spans="1:5" ht="25.5" customHeight="1">
      <c r="A80" s="293" t="s">
        <v>466</v>
      </c>
      <c r="B80" s="294"/>
      <c r="C80" s="295"/>
      <c r="D80" s="105"/>
      <c r="E80" s="9">
        <v>3</v>
      </c>
    </row>
    <row r="81" spans="1:5" ht="26.25" customHeight="1">
      <c r="A81" s="293" t="s">
        <v>467</v>
      </c>
      <c r="B81" s="294"/>
      <c r="C81" s="295"/>
      <c r="D81" s="105"/>
      <c r="E81" s="9">
        <v>3</v>
      </c>
    </row>
    <row r="82" spans="1:5" ht="28.5" customHeight="1">
      <c r="A82" s="386" t="s">
        <v>468</v>
      </c>
      <c r="B82" s="387"/>
      <c r="C82" s="388"/>
      <c r="D82" s="105"/>
      <c r="E82" s="9">
        <v>3</v>
      </c>
    </row>
    <row r="83" spans="1:5" ht="23.25" customHeight="1">
      <c r="A83" s="293" t="s">
        <v>469</v>
      </c>
      <c r="B83" s="294"/>
      <c r="C83" s="295"/>
      <c r="D83" s="105"/>
      <c r="E83" s="9">
        <v>3</v>
      </c>
    </row>
    <row r="84" spans="1:5" ht="20.25" customHeight="1">
      <c r="A84" s="293" t="s">
        <v>470</v>
      </c>
      <c r="B84" s="294"/>
      <c r="C84" s="295"/>
      <c r="D84" s="105"/>
      <c r="E84" s="9">
        <v>3</v>
      </c>
    </row>
    <row r="85" spans="1:5" ht="19.5" customHeight="1">
      <c r="A85" s="293" t="s">
        <v>471</v>
      </c>
      <c r="B85" s="294"/>
      <c r="C85" s="295"/>
      <c r="D85" s="105"/>
      <c r="E85" s="9">
        <v>3</v>
      </c>
    </row>
    <row r="86" spans="1:5" ht="22.5" customHeight="1">
      <c r="A86" s="293" t="s">
        <v>472</v>
      </c>
      <c r="B86" s="294"/>
      <c r="C86" s="295"/>
      <c r="D86" s="105"/>
      <c r="E86" s="9">
        <v>3</v>
      </c>
    </row>
    <row r="87" spans="1:5" ht="23.25" customHeight="1">
      <c r="A87" s="293" t="s">
        <v>473</v>
      </c>
      <c r="B87" s="294"/>
      <c r="C87" s="295"/>
      <c r="D87" s="105"/>
      <c r="E87" s="9">
        <v>3</v>
      </c>
    </row>
    <row r="88" spans="1:5" ht="21.75" customHeight="1">
      <c r="A88" s="293" t="s">
        <v>474</v>
      </c>
      <c r="B88" s="294"/>
      <c r="C88" s="295"/>
      <c r="D88" s="105"/>
      <c r="E88" s="9">
        <v>3</v>
      </c>
    </row>
    <row r="89" spans="1:5" ht="24" customHeight="1">
      <c r="A89" s="293" t="s">
        <v>475</v>
      </c>
      <c r="B89" s="294"/>
      <c r="C89" s="295"/>
      <c r="D89" s="105"/>
      <c r="E89" s="9">
        <v>3</v>
      </c>
    </row>
    <row r="90" spans="1:5" ht="27" customHeight="1">
      <c r="A90" s="293" t="s">
        <v>476</v>
      </c>
      <c r="B90" s="294"/>
      <c r="C90" s="295"/>
      <c r="D90" s="105"/>
      <c r="E90" s="9">
        <v>3</v>
      </c>
    </row>
    <row r="91" spans="1:5" ht="29.25" customHeight="1">
      <c r="A91" s="293" t="s">
        <v>477</v>
      </c>
      <c r="B91" s="294"/>
      <c r="C91" s="295"/>
      <c r="D91" s="105"/>
      <c r="E91" s="9">
        <v>3</v>
      </c>
    </row>
    <row r="92" spans="1:5" ht="39" customHeight="1">
      <c r="A92" s="280" t="s">
        <v>144</v>
      </c>
      <c r="B92" s="280"/>
      <c r="C92" s="280"/>
      <c r="D92" s="87">
        <f>SUM(D68:D91)</f>
        <v>0</v>
      </c>
      <c r="E92" s="9">
        <f>SUM(E68:E91)</f>
        <v>72</v>
      </c>
    </row>
    <row r="93" spans="1:5" ht="39" customHeight="1" thickBot="1">
      <c r="A93" s="29" t="s">
        <v>106</v>
      </c>
      <c r="B93" s="216" t="s">
        <v>131</v>
      </c>
      <c r="C93" s="216"/>
      <c r="D93" s="216"/>
      <c r="E93" s="9"/>
    </row>
    <row r="94" spans="1:5" ht="39" customHeight="1" thickBot="1">
      <c r="A94" s="217"/>
      <c r="B94" s="218"/>
      <c r="C94" s="218"/>
      <c r="D94" s="219"/>
      <c r="E94" s="9"/>
    </row>
    <row r="95" spans="1:5" ht="39" customHeight="1">
      <c r="A95" s="220" t="s">
        <v>145</v>
      </c>
      <c r="B95" s="221"/>
      <c r="C95" s="84" t="s">
        <v>140</v>
      </c>
      <c r="D95" s="26" t="s">
        <v>141</v>
      </c>
      <c r="E95" s="9"/>
    </row>
    <row r="96" spans="1:5" ht="39" customHeight="1">
      <c r="A96" s="222" t="s">
        <v>146</v>
      </c>
      <c r="B96" s="223"/>
      <c r="C96" s="303">
        <f>D92</f>
        <v>0</v>
      </c>
      <c r="D96" s="305">
        <f>C96/72*100</f>
        <v>0</v>
      </c>
      <c r="E96" s="9"/>
    </row>
    <row r="97" spans="1:5" ht="39" customHeight="1" thickBot="1">
      <c r="A97" s="307" t="s">
        <v>142</v>
      </c>
      <c r="B97" s="308"/>
      <c r="C97" s="304"/>
      <c r="D97" s="306"/>
      <c r="E97" s="9"/>
    </row>
    <row r="98" spans="1:5" ht="39" customHeight="1" thickBot="1">
      <c r="A98" s="235"/>
      <c r="B98" s="236"/>
      <c r="C98" s="236"/>
      <c r="D98" s="237"/>
      <c r="E98" s="9"/>
    </row>
    <row r="99" spans="1:5" ht="39" customHeight="1">
      <c r="A99" s="208" t="s">
        <v>542</v>
      </c>
      <c r="B99" s="208"/>
      <c r="C99" s="208"/>
      <c r="D99" s="208"/>
      <c r="E99" s="108"/>
    </row>
    <row r="100" spans="1:5" ht="48.75" customHeight="1">
      <c r="A100" s="196" t="s">
        <v>421</v>
      </c>
      <c r="B100" s="197"/>
      <c r="C100" s="197"/>
      <c r="D100" s="198"/>
      <c r="E100" s="108"/>
    </row>
    <row r="101" spans="1:5" ht="39" customHeight="1">
      <c r="A101" s="243" t="s">
        <v>169</v>
      </c>
      <c r="B101" s="241"/>
      <c r="C101" s="241"/>
      <c r="D101" s="242"/>
      <c r="E101" s="108"/>
    </row>
    <row r="102" spans="1:5" ht="39" customHeight="1">
      <c r="A102" s="243" t="s">
        <v>171</v>
      </c>
      <c r="B102" s="241"/>
      <c r="C102" s="241"/>
      <c r="D102" s="242"/>
      <c r="E102" s="108"/>
    </row>
    <row r="103" spans="1:5" ht="39" customHeight="1">
      <c r="A103" s="243" t="s">
        <v>170</v>
      </c>
      <c r="B103" s="241"/>
      <c r="C103" s="241"/>
      <c r="D103" s="242"/>
      <c r="E103" s="30"/>
    </row>
    <row r="104" spans="1:5" ht="39" customHeight="1" thickBot="1">
      <c r="A104" s="244" t="s">
        <v>157</v>
      </c>
      <c r="B104" s="245"/>
      <c r="C104" s="245"/>
      <c r="D104" s="246"/>
      <c r="E104" s="108"/>
    </row>
    <row r="105" spans="1:5" ht="39" customHeight="1" thickBot="1">
      <c r="A105" s="385" t="s">
        <v>397</v>
      </c>
      <c r="B105" s="385"/>
      <c r="C105" s="385"/>
      <c r="D105" s="385"/>
      <c r="E105" s="108"/>
    </row>
    <row r="106" spans="1:5" ht="47.25" customHeight="1">
      <c r="A106" s="264" t="s">
        <v>160</v>
      </c>
      <c r="B106" s="265"/>
      <c r="C106" s="265"/>
      <c r="D106" s="366"/>
      <c r="E106" s="108"/>
    </row>
    <row r="107" spans="1:5" ht="39" customHeight="1">
      <c r="A107" s="233" t="s">
        <v>384</v>
      </c>
      <c r="B107" s="234"/>
      <c r="C107" s="234"/>
      <c r="D107" s="109" t="s">
        <v>8</v>
      </c>
      <c r="E107" s="108"/>
    </row>
    <row r="108" spans="1:5" ht="39" customHeight="1">
      <c r="A108" s="233" t="s">
        <v>149</v>
      </c>
      <c r="B108" s="234"/>
      <c r="C108" s="234"/>
      <c r="D108" s="110" t="s">
        <v>3</v>
      </c>
      <c r="E108" s="108"/>
    </row>
    <row r="109" spans="1:5" ht="39" customHeight="1">
      <c r="A109" s="264" t="s">
        <v>9</v>
      </c>
      <c r="B109" s="265"/>
      <c r="C109" s="265"/>
      <c r="D109" s="104"/>
      <c r="E109" s="107">
        <v>3</v>
      </c>
    </row>
    <row r="110" spans="1:5" ht="39" customHeight="1">
      <c r="A110" s="264" t="s">
        <v>10</v>
      </c>
      <c r="B110" s="265"/>
      <c r="C110" s="265"/>
      <c r="D110" s="104"/>
      <c r="E110" s="107">
        <v>3</v>
      </c>
    </row>
    <row r="111" spans="1:5" ht="39" customHeight="1">
      <c r="A111" s="264" t="s">
        <v>11</v>
      </c>
      <c r="B111" s="265"/>
      <c r="C111" s="265"/>
      <c r="D111" s="104"/>
      <c r="E111" s="107">
        <v>3</v>
      </c>
    </row>
    <row r="112" spans="1:5" ht="39" customHeight="1">
      <c r="A112" s="370" t="s">
        <v>12</v>
      </c>
      <c r="B112" s="371"/>
      <c r="C112" s="371"/>
      <c r="D112" s="104"/>
      <c r="E112" s="107">
        <v>3</v>
      </c>
    </row>
    <row r="113" spans="1:5" ht="39" customHeight="1">
      <c r="A113" s="264" t="s">
        <v>13</v>
      </c>
      <c r="B113" s="265"/>
      <c r="C113" s="265"/>
      <c r="D113" s="104"/>
      <c r="E113" s="107">
        <v>3</v>
      </c>
    </row>
    <row r="114" spans="1:5" ht="39" customHeight="1">
      <c r="A114" s="264" t="s">
        <v>14</v>
      </c>
      <c r="B114" s="265"/>
      <c r="C114" s="265"/>
      <c r="D114" s="104"/>
      <c r="E114" s="107">
        <v>3</v>
      </c>
    </row>
    <row r="115" spans="1:5" ht="39" customHeight="1">
      <c r="A115" s="264" t="s">
        <v>15</v>
      </c>
      <c r="B115" s="265"/>
      <c r="C115" s="265"/>
      <c r="D115" s="104"/>
      <c r="E115" s="107">
        <v>3</v>
      </c>
    </row>
    <row r="116" spans="1:5" ht="39" customHeight="1">
      <c r="A116" s="264" t="s">
        <v>16</v>
      </c>
      <c r="B116" s="265"/>
      <c r="C116" s="265"/>
      <c r="D116" s="104"/>
      <c r="E116" s="107">
        <v>3</v>
      </c>
    </row>
    <row r="117" spans="1:5" ht="39" customHeight="1">
      <c r="A117" s="264" t="s">
        <v>17</v>
      </c>
      <c r="B117" s="265"/>
      <c r="C117" s="265"/>
      <c r="D117" s="104"/>
      <c r="E117" s="107">
        <v>3</v>
      </c>
    </row>
    <row r="118" spans="1:5" ht="39" customHeight="1">
      <c r="A118" s="264" t="s">
        <v>18</v>
      </c>
      <c r="B118" s="265"/>
      <c r="C118" s="265"/>
      <c r="D118" s="104"/>
      <c r="E118" s="107">
        <v>3</v>
      </c>
    </row>
    <row r="119" spans="1:5" ht="39" customHeight="1">
      <c r="A119" s="264" t="s">
        <v>19</v>
      </c>
      <c r="B119" s="265"/>
      <c r="C119" s="265"/>
      <c r="D119" s="104"/>
      <c r="E119" s="107">
        <v>3</v>
      </c>
    </row>
    <row r="120" spans="1:5" ht="39" customHeight="1">
      <c r="A120" s="264" t="s">
        <v>20</v>
      </c>
      <c r="B120" s="265"/>
      <c r="C120" s="265"/>
      <c r="D120" s="104"/>
      <c r="E120" s="107">
        <v>3</v>
      </c>
    </row>
    <row r="121" spans="1:5" ht="39" customHeight="1">
      <c r="A121" s="264" t="s">
        <v>21</v>
      </c>
      <c r="B121" s="265"/>
      <c r="C121" s="265"/>
      <c r="D121" s="104"/>
      <c r="E121" s="107">
        <v>3</v>
      </c>
    </row>
    <row r="122" spans="1:5" ht="39" customHeight="1">
      <c r="A122" s="233" t="s">
        <v>150</v>
      </c>
      <c r="B122" s="234"/>
      <c r="C122" s="234"/>
      <c r="D122" s="110" t="s">
        <v>3</v>
      </c>
      <c r="E122" s="108"/>
    </row>
    <row r="123" spans="1:5" ht="39" customHeight="1">
      <c r="A123" s="247" t="s">
        <v>22</v>
      </c>
      <c r="B123" s="248"/>
      <c r="C123" s="248"/>
      <c r="D123" s="104"/>
      <c r="E123" s="107">
        <v>3</v>
      </c>
    </row>
    <row r="124" spans="1:5" ht="39" customHeight="1">
      <c r="A124" s="247" t="s">
        <v>23</v>
      </c>
      <c r="B124" s="248"/>
      <c r="C124" s="248"/>
      <c r="D124" s="104"/>
      <c r="E124" s="107">
        <v>3</v>
      </c>
    </row>
    <row r="125" spans="1:5" ht="39" customHeight="1">
      <c r="A125" s="247" t="s">
        <v>24</v>
      </c>
      <c r="B125" s="248"/>
      <c r="C125" s="248"/>
      <c r="D125" s="104"/>
      <c r="E125" s="107">
        <v>3</v>
      </c>
    </row>
    <row r="126" spans="1:5" ht="39" customHeight="1">
      <c r="A126" s="233" t="s">
        <v>383</v>
      </c>
      <c r="B126" s="234"/>
      <c r="C126" s="234"/>
      <c r="D126" s="110" t="s">
        <v>3</v>
      </c>
      <c r="E126" s="107"/>
    </row>
    <row r="127" spans="1:5" ht="39" customHeight="1">
      <c r="A127" s="264" t="s">
        <v>381</v>
      </c>
      <c r="B127" s="265"/>
      <c r="C127" s="265"/>
      <c r="D127" s="104"/>
      <c r="E127" s="107">
        <v>3</v>
      </c>
    </row>
    <row r="128" spans="1:5" ht="39" customHeight="1">
      <c r="A128" s="264" t="s">
        <v>382</v>
      </c>
      <c r="B128" s="265"/>
      <c r="C128" s="265"/>
      <c r="D128" s="104"/>
      <c r="E128" s="107">
        <v>3</v>
      </c>
    </row>
    <row r="129" spans="1:5" ht="39" customHeight="1">
      <c r="A129" s="373" t="s">
        <v>148</v>
      </c>
      <c r="B129" s="373"/>
      <c r="C129" s="373"/>
      <c r="D129" s="22">
        <f>SUM(D109:D128)</f>
        <v>0</v>
      </c>
      <c r="E129" s="107">
        <f>SUM(E109:E128)</f>
        <v>54</v>
      </c>
    </row>
    <row r="130" spans="1:5" ht="39" customHeight="1" thickBot="1">
      <c r="A130" s="34" t="s">
        <v>106</v>
      </c>
      <c r="B130" s="216" t="s">
        <v>131</v>
      </c>
      <c r="C130" s="216"/>
      <c r="D130" s="216"/>
      <c r="E130" s="108"/>
    </row>
    <row r="131" spans="1:5" ht="39" customHeight="1">
      <c r="A131" s="289" t="s">
        <v>151</v>
      </c>
      <c r="B131" s="290"/>
      <c r="C131" s="148" t="s">
        <v>158</v>
      </c>
      <c r="D131" s="35" t="s">
        <v>159</v>
      </c>
      <c r="E131" s="108"/>
    </row>
    <row r="132" spans="1:5" ht="39" customHeight="1" thickBot="1">
      <c r="A132" s="291"/>
      <c r="B132" s="292"/>
      <c r="C132" s="36">
        <f>D129</f>
        <v>0</v>
      </c>
      <c r="D132" s="37">
        <f>C132/54*100</f>
        <v>0</v>
      </c>
      <c r="E132" s="108"/>
    </row>
    <row r="133" spans="1:5" ht="39" customHeight="1">
      <c r="A133" s="367"/>
      <c r="B133" s="368"/>
      <c r="C133" s="368"/>
      <c r="D133" s="369"/>
      <c r="E133" s="108"/>
    </row>
    <row r="134" spans="1:5" ht="39" customHeight="1">
      <c r="A134" s="264" t="s">
        <v>161</v>
      </c>
      <c r="B134" s="265"/>
      <c r="C134" s="265"/>
      <c r="D134" s="366"/>
      <c r="E134" s="108"/>
    </row>
    <row r="135" spans="1:5" ht="39" customHeight="1">
      <c r="A135" s="228" t="s">
        <v>409</v>
      </c>
      <c r="B135" s="228"/>
      <c r="C135" s="228"/>
      <c r="D135" s="110" t="s">
        <v>8</v>
      </c>
      <c r="E135" s="108"/>
    </row>
    <row r="136" spans="1:5" ht="39" customHeight="1">
      <c r="A136" s="372" t="s">
        <v>164</v>
      </c>
      <c r="B136" s="372"/>
      <c r="C136" s="372"/>
      <c r="D136" s="110" t="s">
        <v>3</v>
      </c>
      <c r="E136" s="108"/>
    </row>
    <row r="137" spans="1:5" ht="39" customHeight="1">
      <c r="A137" s="227" t="s">
        <v>25</v>
      </c>
      <c r="B137" s="227"/>
      <c r="C137" s="227"/>
      <c r="D137" s="106"/>
      <c r="E137" s="5">
        <v>3</v>
      </c>
    </row>
    <row r="138" spans="1:5" ht="39" customHeight="1">
      <c r="A138" s="227" t="s">
        <v>26</v>
      </c>
      <c r="B138" s="227"/>
      <c r="C138" s="227"/>
      <c r="D138" s="106"/>
      <c r="E138" s="5">
        <v>3</v>
      </c>
    </row>
    <row r="139" spans="1:5" ht="39" customHeight="1">
      <c r="A139" s="227" t="s">
        <v>27</v>
      </c>
      <c r="B139" s="227"/>
      <c r="C139" s="227"/>
      <c r="D139" s="106"/>
      <c r="E139" s="5">
        <v>3</v>
      </c>
    </row>
    <row r="140" spans="1:5" ht="39" customHeight="1">
      <c r="A140" s="226" t="s">
        <v>28</v>
      </c>
      <c r="B140" s="226"/>
      <c r="C140" s="226"/>
      <c r="D140" s="106"/>
      <c r="E140" s="5">
        <v>3</v>
      </c>
    </row>
    <row r="141" spans="1:5" ht="39" customHeight="1">
      <c r="A141" s="227" t="s">
        <v>29</v>
      </c>
      <c r="B141" s="227"/>
      <c r="C141" s="227"/>
      <c r="D141" s="106"/>
      <c r="E141" s="5">
        <v>3</v>
      </c>
    </row>
    <row r="142" spans="1:5" ht="39" customHeight="1">
      <c r="A142" s="227" t="s">
        <v>30</v>
      </c>
      <c r="B142" s="227"/>
      <c r="C142" s="227"/>
      <c r="D142" s="106"/>
      <c r="E142" s="5">
        <v>3</v>
      </c>
    </row>
    <row r="143" spans="1:5" ht="39" customHeight="1">
      <c r="A143" s="227" t="s">
        <v>31</v>
      </c>
      <c r="B143" s="227"/>
      <c r="C143" s="227"/>
      <c r="D143" s="106"/>
      <c r="E143" s="5">
        <v>3</v>
      </c>
    </row>
    <row r="144" spans="1:5" ht="39" customHeight="1">
      <c r="A144" s="227" t="s">
        <v>32</v>
      </c>
      <c r="B144" s="227"/>
      <c r="C144" s="227"/>
      <c r="D144" s="106"/>
      <c r="E144" s="5">
        <v>3</v>
      </c>
    </row>
    <row r="145" spans="1:5" ht="39" customHeight="1">
      <c r="A145" s="233" t="s">
        <v>150</v>
      </c>
      <c r="B145" s="234"/>
      <c r="C145" s="234"/>
      <c r="D145" s="110" t="s">
        <v>3</v>
      </c>
      <c r="E145" s="107"/>
    </row>
    <row r="146" spans="1:5" ht="39" customHeight="1">
      <c r="A146" s="247" t="s">
        <v>33</v>
      </c>
      <c r="B146" s="248"/>
      <c r="C146" s="248"/>
      <c r="D146" s="104"/>
      <c r="E146" s="107">
        <v>3</v>
      </c>
    </row>
    <row r="147" spans="1:5" ht="39" customHeight="1">
      <c r="A147" s="247" t="s">
        <v>34</v>
      </c>
      <c r="B147" s="248"/>
      <c r="C147" s="248"/>
      <c r="D147" s="104"/>
      <c r="E147" s="107">
        <v>3</v>
      </c>
    </row>
    <row r="148" spans="1:5" ht="39" customHeight="1">
      <c r="A148" s="247" t="s">
        <v>35</v>
      </c>
      <c r="B148" s="248"/>
      <c r="C148" s="248"/>
      <c r="D148" s="104"/>
      <c r="E148" s="107">
        <v>3</v>
      </c>
    </row>
    <row r="149" spans="1:5" ht="39" customHeight="1">
      <c r="A149" s="287" t="s">
        <v>383</v>
      </c>
      <c r="B149" s="288"/>
      <c r="C149" s="288"/>
      <c r="D149" s="110" t="s">
        <v>3</v>
      </c>
      <c r="E149" s="107"/>
    </row>
    <row r="150" spans="1:5" ht="39" customHeight="1">
      <c r="A150" s="276" t="s">
        <v>385</v>
      </c>
      <c r="B150" s="277"/>
      <c r="C150" s="277"/>
      <c r="D150" s="104"/>
      <c r="E150" s="107">
        <v>3</v>
      </c>
    </row>
    <row r="151" spans="1:5" ht="39" customHeight="1">
      <c r="A151" s="276" t="s">
        <v>386</v>
      </c>
      <c r="B151" s="277"/>
      <c r="C151" s="277"/>
      <c r="D151" s="104"/>
      <c r="E151" s="107">
        <v>3</v>
      </c>
    </row>
    <row r="152" spans="1:5" ht="39" customHeight="1">
      <c r="A152" s="276" t="s">
        <v>387</v>
      </c>
      <c r="B152" s="277"/>
      <c r="C152" s="277"/>
      <c r="D152" s="104"/>
      <c r="E152" s="107">
        <v>3</v>
      </c>
    </row>
    <row r="153" spans="1:5" ht="39" customHeight="1">
      <c r="A153" s="278" t="s">
        <v>388</v>
      </c>
      <c r="B153" s="279"/>
      <c r="C153" s="279"/>
      <c r="D153" s="104"/>
      <c r="E153" s="107">
        <v>3</v>
      </c>
    </row>
    <row r="154" spans="1:5" ht="39" customHeight="1">
      <c r="A154" s="224" t="s">
        <v>165</v>
      </c>
      <c r="B154" s="224"/>
      <c r="C154" s="224"/>
      <c r="D154" s="111">
        <f>SUM(D137:D153)</f>
        <v>0</v>
      </c>
      <c r="E154" s="108">
        <f>SUM(E137:E153)</f>
        <v>45</v>
      </c>
    </row>
    <row r="155" spans="1:5" ht="39" customHeight="1" thickBot="1">
      <c r="A155" s="39" t="s">
        <v>106</v>
      </c>
      <c r="B155" s="225" t="s">
        <v>131</v>
      </c>
      <c r="C155" s="225"/>
      <c r="D155" s="225"/>
      <c r="E155" s="108"/>
    </row>
    <row r="156" spans="1:5" ht="39" customHeight="1">
      <c r="A156" s="229" t="s">
        <v>166</v>
      </c>
      <c r="B156" s="230"/>
      <c r="C156" s="112" t="s">
        <v>152</v>
      </c>
      <c r="D156" s="113" t="s">
        <v>153</v>
      </c>
      <c r="E156" s="108"/>
    </row>
    <row r="157" spans="1:5" ht="39" customHeight="1" thickBot="1">
      <c r="A157" s="231"/>
      <c r="B157" s="232"/>
      <c r="C157" s="114">
        <f>D154</f>
        <v>0</v>
      </c>
      <c r="D157" s="115">
        <f>C157/45*100</f>
        <v>0</v>
      </c>
      <c r="E157" s="108"/>
    </row>
    <row r="158" spans="1:5" ht="39" customHeight="1">
      <c r="A158" s="375"/>
      <c r="B158" s="376"/>
      <c r="C158" s="376"/>
      <c r="D158" s="377"/>
      <c r="E158" s="108"/>
    </row>
    <row r="159" spans="1:5" ht="39" customHeight="1">
      <c r="A159" s="264" t="s">
        <v>172</v>
      </c>
      <c r="B159" s="265"/>
      <c r="C159" s="265"/>
      <c r="D159" s="366"/>
      <c r="E159" s="108"/>
    </row>
    <row r="160" spans="1:5" ht="39" customHeight="1">
      <c r="A160" s="233" t="s">
        <v>389</v>
      </c>
      <c r="B160" s="234"/>
      <c r="C160" s="234"/>
      <c r="D160" s="109" t="s">
        <v>8</v>
      </c>
      <c r="E160" s="108"/>
    </row>
    <row r="161" spans="1:5" ht="39" customHeight="1">
      <c r="A161" s="233" t="s">
        <v>164</v>
      </c>
      <c r="B161" s="234"/>
      <c r="C161" s="234"/>
      <c r="D161" s="110" t="s">
        <v>3</v>
      </c>
      <c r="E161" s="108"/>
    </row>
    <row r="162" spans="1:5" ht="39" customHeight="1">
      <c r="A162" s="261" t="s">
        <v>505</v>
      </c>
      <c r="B162" s="262"/>
      <c r="C162" s="263"/>
      <c r="D162" s="145"/>
      <c r="E162" s="107">
        <v>3</v>
      </c>
    </row>
    <row r="163" spans="1:5" ht="39" customHeight="1">
      <c r="A163" s="261" t="s">
        <v>506</v>
      </c>
      <c r="B163" s="262"/>
      <c r="C163" s="263"/>
      <c r="D163" s="145"/>
      <c r="E163" s="107">
        <v>3</v>
      </c>
    </row>
    <row r="164" spans="1:5" ht="39" customHeight="1">
      <c r="A164" s="261" t="s">
        <v>507</v>
      </c>
      <c r="B164" s="262"/>
      <c r="C164" s="263"/>
      <c r="D164" s="145"/>
      <c r="E164" s="107">
        <v>3</v>
      </c>
    </row>
    <row r="165" spans="1:5" ht="39" customHeight="1">
      <c r="A165" s="261" t="s">
        <v>508</v>
      </c>
      <c r="B165" s="262"/>
      <c r="C165" s="263"/>
      <c r="D165" s="145"/>
      <c r="E165" s="107">
        <v>3</v>
      </c>
    </row>
    <row r="166" spans="1:5" ht="39" customHeight="1">
      <c r="A166" s="287" t="s">
        <v>150</v>
      </c>
      <c r="B166" s="288"/>
      <c r="C166" s="288"/>
      <c r="D166" s="110" t="s">
        <v>3</v>
      </c>
      <c r="E166" s="107"/>
    </row>
    <row r="167" spans="1:5" ht="39" customHeight="1">
      <c r="A167" s="261" t="s">
        <v>509</v>
      </c>
      <c r="B167" s="262"/>
      <c r="C167" s="263"/>
      <c r="D167" s="104"/>
      <c r="E167" s="107">
        <v>3</v>
      </c>
    </row>
    <row r="168" spans="1:5" ht="39" customHeight="1">
      <c r="A168" s="261" t="s">
        <v>36</v>
      </c>
      <c r="B168" s="262"/>
      <c r="C168" s="263"/>
      <c r="D168" s="104"/>
      <c r="E168" s="107">
        <v>3</v>
      </c>
    </row>
    <row r="169" spans="1:5" ht="39" customHeight="1">
      <c r="A169" s="261" t="s">
        <v>37</v>
      </c>
      <c r="B169" s="262"/>
      <c r="C169" s="263"/>
      <c r="D169" s="104"/>
      <c r="E169" s="107">
        <v>3</v>
      </c>
    </row>
    <row r="170" spans="1:5" ht="39" customHeight="1">
      <c r="A170" s="287" t="s">
        <v>383</v>
      </c>
      <c r="B170" s="288"/>
      <c r="C170" s="288"/>
      <c r="D170" s="110" t="s">
        <v>3</v>
      </c>
      <c r="E170" s="107"/>
    </row>
    <row r="171" spans="1:5" ht="39" customHeight="1">
      <c r="A171" s="209" t="s">
        <v>38</v>
      </c>
      <c r="B171" s="210"/>
      <c r="C171" s="211"/>
      <c r="D171" s="104"/>
      <c r="E171" s="107">
        <v>3</v>
      </c>
    </row>
    <row r="172" spans="1:5" ht="39" customHeight="1">
      <c r="A172" s="209" t="s">
        <v>39</v>
      </c>
      <c r="B172" s="210"/>
      <c r="C172" s="211"/>
      <c r="D172" s="104"/>
      <c r="E172" s="107">
        <v>3</v>
      </c>
    </row>
    <row r="173" spans="1:5" ht="39" customHeight="1">
      <c r="A173" s="209" t="s">
        <v>40</v>
      </c>
      <c r="B173" s="210"/>
      <c r="C173" s="211"/>
      <c r="D173" s="104"/>
      <c r="E173" s="107">
        <v>3</v>
      </c>
    </row>
    <row r="174" spans="1:5" ht="39" customHeight="1">
      <c r="A174" s="209" t="s">
        <v>41</v>
      </c>
      <c r="B174" s="210"/>
      <c r="C174" s="211"/>
      <c r="D174" s="104"/>
      <c r="E174" s="107">
        <v>3</v>
      </c>
    </row>
    <row r="175" spans="1:5" ht="39" customHeight="1">
      <c r="A175" s="209" t="s">
        <v>510</v>
      </c>
      <c r="B175" s="210"/>
      <c r="C175" s="211"/>
      <c r="D175" s="104"/>
      <c r="E175" s="107">
        <v>3</v>
      </c>
    </row>
    <row r="176" spans="1:5" ht="39" customHeight="1">
      <c r="A176" s="224" t="s">
        <v>167</v>
      </c>
      <c r="B176" s="224"/>
      <c r="C176" s="224"/>
      <c r="D176" s="111">
        <f>SUM(D162:D175)</f>
        <v>0</v>
      </c>
      <c r="E176" s="108">
        <f>SUM(E162:E175)</f>
        <v>36</v>
      </c>
    </row>
    <row r="177" spans="1:5" ht="39" customHeight="1" thickBot="1">
      <c r="A177" s="44" t="s">
        <v>106</v>
      </c>
      <c r="B177" s="225" t="s">
        <v>131</v>
      </c>
      <c r="C177" s="225"/>
      <c r="D177" s="225"/>
      <c r="E177" s="108"/>
    </row>
    <row r="178" spans="1:5" ht="39" customHeight="1">
      <c r="A178" s="419" t="s">
        <v>168</v>
      </c>
      <c r="B178" s="420"/>
      <c r="C178" s="112" t="s">
        <v>152</v>
      </c>
      <c r="D178" s="113" t="s">
        <v>153</v>
      </c>
      <c r="E178" s="108"/>
    </row>
    <row r="179" spans="1:5" ht="39" customHeight="1" thickBot="1">
      <c r="A179" s="285"/>
      <c r="B179" s="286"/>
      <c r="C179" s="114">
        <f>D176</f>
        <v>0</v>
      </c>
      <c r="D179" s="115">
        <f>C179/36*100</f>
        <v>0</v>
      </c>
      <c r="E179" s="108"/>
    </row>
    <row r="180" spans="1:5" ht="39" customHeight="1">
      <c r="A180" s="367"/>
      <c r="B180" s="368"/>
      <c r="C180" s="368"/>
      <c r="D180" s="369"/>
      <c r="E180" s="108"/>
    </row>
    <row r="181" spans="1:5" ht="39" customHeight="1">
      <c r="A181" s="264" t="s">
        <v>162</v>
      </c>
      <c r="B181" s="265"/>
      <c r="C181" s="265"/>
      <c r="D181" s="366"/>
      <c r="E181" s="108"/>
    </row>
    <row r="182" spans="1:5" ht="39" customHeight="1">
      <c r="A182" s="233" t="s">
        <v>396</v>
      </c>
      <c r="B182" s="234"/>
      <c r="C182" s="234"/>
      <c r="D182" s="109" t="s">
        <v>8</v>
      </c>
      <c r="E182" s="108"/>
    </row>
    <row r="183" spans="1:5" ht="39" customHeight="1">
      <c r="A183" s="233" t="s">
        <v>164</v>
      </c>
      <c r="B183" s="234"/>
      <c r="C183" s="234"/>
      <c r="D183" s="110" t="s">
        <v>3</v>
      </c>
      <c r="E183" s="108"/>
    </row>
    <row r="184" spans="1:5" ht="39" customHeight="1">
      <c r="A184" s="264" t="s">
        <v>42</v>
      </c>
      <c r="B184" s="265"/>
      <c r="C184" s="265"/>
      <c r="D184" s="140"/>
      <c r="E184" s="5">
        <v>3</v>
      </c>
    </row>
    <row r="185" spans="1:5" ht="39" customHeight="1">
      <c r="A185" s="264" t="s">
        <v>43</v>
      </c>
      <c r="B185" s="265"/>
      <c r="C185" s="265"/>
      <c r="D185" s="140"/>
      <c r="E185" s="5">
        <v>3</v>
      </c>
    </row>
    <row r="186" spans="1:5" ht="39" customHeight="1">
      <c r="A186" s="264" t="s">
        <v>44</v>
      </c>
      <c r="B186" s="265"/>
      <c r="C186" s="265"/>
      <c r="D186" s="140"/>
      <c r="E186" s="5">
        <v>3</v>
      </c>
    </row>
    <row r="187" spans="1:5" ht="39" customHeight="1">
      <c r="A187" s="370" t="s">
        <v>45</v>
      </c>
      <c r="B187" s="371"/>
      <c r="C187" s="371"/>
      <c r="D187" s="140"/>
      <c r="E187" s="5">
        <v>3</v>
      </c>
    </row>
    <row r="188" spans="1:5" ht="39" customHeight="1">
      <c r="A188" s="264" t="s">
        <v>46</v>
      </c>
      <c r="B188" s="265"/>
      <c r="C188" s="265"/>
      <c r="D188" s="140"/>
      <c r="E188" s="5">
        <v>3</v>
      </c>
    </row>
    <row r="189" spans="1:5" ht="39" customHeight="1">
      <c r="A189" s="264" t="s">
        <v>47</v>
      </c>
      <c r="B189" s="265"/>
      <c r="C189" s="265"/>
      <c r="D189" s="140"/>
      <c r="E189" s="5">
        <v>3</v>
      </c>
    </row>
    <row r="190" spans="1:5" ht="39" customHeight="1">
      <c r="A190" s="264" t="s">
        <v>48</v>
      </c>
      <c r="B190" s="265"/>
      <c r="C190" s="265"/>
      <c r="D190" s="140"/>
      <c r="E190" s="5">
        <v>3</v>
      </c>
    </row>
    <row r="191" spans="1:5" ht="39" customHeight="1">
      <c r="A191" s="264" t="s">
        <v>49</v>
      </c>
      <c r="B191" s="265"/>
      <c r="C191" s="265"/>
      <c r="D191" s="140"/>
      <c r="E191" s="5">
        <v>3</v>
      </c>
    </row>
    <row r="192" spans="1:5" ht="39" customHeight="1">
      <c r="A192" s="233" t="s">
        <v>150</v>
      </c>
      <c r="B192" s="234"/>
      <c r="C192" s="234"/>
      <c r="D192" s="110" t="s">
        <v>3</v>
      </c>
      <c r="E192" s="108"/>
    </row>
    <row r="193" spans="1:5" ht="39" customHeight="1">
      <c r="A193" s="264" t="s">
        <v>50</v>
      </c>
      <c r="B193" s="265"/>
      <c r="C193" s="265"/>
      <c r="D193" s="104"/>
      <c r="E193" s="5">
        <v>3</v>
      </c>
    </row>
    <row r="194" spans="1:5" ht="39" customHeight="1">
      <c r="A194" s="264" t="s">
        <v>51</v>
      </c>
      <c r="B194" s="265"/>
      <c r="C194" s="265"/>
      <c r="D194" s="104"/>
      <c r="E194" s="5">
        <v>3</v>
      </c>
    </row>
    <row r="195" spans="1:5" ht="39" customHeight="1">
      <c r="A195" s="264" t="s">
        <v>52</v>
      </c>
      <c r="B195" s="265"/>
      <c r="C195" s="265"/>
      <c r="D195" s="104"/>
      <c r="E195" s="5">
        <v>3</v>
      </c>
    </row>
    <row r="196" spans="1:5" ht="39" customHeight="1">
      <c r="A196" s="370" t="s">
        <v>53</v>
      </c>
      <c r="B196" s="371"/>
      <c r="C196" s="371"/>
      <c r="D196" s="104"/>
      <c r="E196" s="5">
        <v>3</v>
      </c>
    </row>
    <row r="197" spans="1:5" ht="39" customHeight="1">
      <c r="A197" s="264" t="s">
        <v>54</v>
      </c>
      <c r="B197" s="265"/>
      <c r="C197" s="265"/>
      <c r="D197" s="104"/>
      <c r="E197" s="5">
        <v>3</v>
      </c>
    </row>
    <row r="198" spans="1:5" ht="39" customHeight="1">
      <c r="A198" s="264" t="s">
        <v>55</v>
      </c>
      <c r="B198" s="265"/>
      <c r="C198" s="265"/>
      <c r="D198" s="104"/>
      <c r="E198" s="5">
        <v>3</v>
      </c>
    </row>
    <row r="199" spans="1:5" ht="39" customHeight="1">
      <c r="A199" s="287" t="s">
        <v>383</v>
      </c>
      <c r="B199" s="288"/>
      <c r="C199" s="288"/>
      <c r="D199" s="110" t="s">
        <v>3</v>
      </c>
      <c r="E199" s="5"/>
    </row>
    <row r="200" spans="1:5" ht="39" customHeight="1">
      <c r="A200" s="264" t="s">
        <v>390</v>
      </c>
      <c r="B200" s="265"/>
      <c r="C200" s="265"/>
      <c r="D200" s="104"/>
      <c r="E200" s="5">
        <v>3</v>
      </c>
    </row>
    <row r="201" spans="1:5" ht="39" customHeight="1">
      <c r="A201" s="264" t="s">
        <v>391</v>
      </c>
      <c r="B201" s="265"/>
      <c r="C201" s="265"/>
      <c r="D201" s="104"/>
      <c r="E201" s="5">
        <v>3</v>
      </c>
    </row>
    <row r="202" spans="1:5" ht="39" customHeight="1">
      <c r="A202" s="264" t="s">
        <v>392</v>
      </c>
      <c r="B202" s="265"/>
      <c r="C202" s="265"/>
      <c r="D202" s="104"/>
      <c r="E202" s="5">
        <v>3</v>
      </c>
    </row>
    <row r="203" spans="1:5" ht="39" customHeight="1">
      <c r="A203" s="370" t="s">
        <v>393</v>
      </c>
      <c r="B203" s="371"/>
      <c r="C203" s="371"/>
      <c r="D203" s="104"/>
      <c r="E203" s="5">
        <v>3</v>
      </c>
    </row>
    <row r="204" spans="1:5" ht="39" customHeight="1">
      <c r="A204" s="264" t="s">
        <v>394</v>
      </c>
      <c r="B204" s="265"/>
      <c r="C204" s="265"/>
      <c r="D204" s="104"/>
      <c r="E204" s="5">
        <v>3</v>
      </c>
    </row>
    <row r="205" spans="1:5" ht="39" customHeight="1">
      <c r="A205" s="264" t="s">
        <v>395</v>
      </c>
      <c r="B205" s="265"/>
      <c r="C205" s="265"/>
      <c r="D205" s="104"/>
      <c r="E205" s="5">
        <v>3</v>
      </c>
    </row>
    <row r="206" spans="1:5" ht="39" customHeight="1">
      <c r="A206" s="224" t="s">
        <v>173</v>
      </c>
      <c r="B206" s="224"/>
      <c r="C206" s="224"/>
      <c r="D206" s="111">
        <f>SUM(D184:D205)</f>
        <v>0</v>
      </c>
      <c r="E206" s="5">
        <f>SUM(E184:E205)</f>
        <v>60</v>
      </c>
    </row>
    <row r="207" spans="1:5" ht="39" customHeight="1" thickBot="1">
      <c r="A207" s="45" t="s">
        <v>106</v>
      </c>
      <c r="B207" s="225" t="s">
        <v>131</v>
      </c>
      <c r="C207" s="225"/>
      <c r="D207" s="225"/>
      <c r="E207" s="5"/>
    </row>
    <row r="208" spans="1:5" ht="39" customHeight="1">
      <c r="A208" s="283" t="s">
        <v>174</v>
      </c>
      <c r="B208" s="284"/>
      <c r="C208" s="112" t="s">
        <v>152</v>
      </c>
      <c r="D208" s="113" t="s">
        <v>153</v>
      </c>
      <c r="E208" s="108"/>
    </row>
    <row r="209" spans="1:5" ht="39" customHeight="1" thickBot="1">
      <c r="A209" s="285"/>
      <c r="B209" s="286"/>
      <c r="C209" s="114">
        <f>D206</f>
        <v>0</v>
      </c>
      <c r="D209" s="115">
        <f>C209/60*100</f>
        <v>0</v>
      </c>
      <c r="E209" s="108"/>
    </row>
    <row r="210" spans="1:5" ht="39" customHeight="1" thickBot="1">
      <c r="A210" s="312"/>
      <c r="B210" s="313"/>
      <c r="C210" s="313"/>
      <c r="D210" s="314"/>
      <c r="E210" s="108"/>
    </row>
    <row r="211" spans="1:5" ht="39" customHeight="1">
      <c r="A211" s="283" t="s">
        <v>175</v>
      </c>
      <c r="B211" s="284"/>
      <c r="C211" s="112" t="s">
        <v>176</v>
      </c>
      <c r="D211" s="116" t="s">
        <v>177</v>
      </c>
      <c r="E211" s="108"/>
    </row>
    <row r="212" spans="1:5" ht="39" customHeight="1" thickBot="1">
      <c r="A212" s="285"/>
      <c r="B212" s="286"/>
      <c r="C212" s="47">
        <f>C132+C157+C179+C209</f>
        <v>0</v>
      </c>
      <c r="D212" s="117">
        <f>C212/195*100</f>
        <v>0</v>
      </c>
      <c r="E212" s="108">
        <f>E129+E154+E176+E206</f>
        <v>195</v>
      </c>
    </row>
    <row r="213" spans="1:5" ht="39" customHeight="1">
      <c r="A213" s="202"/>
      <c r="B213" s="202"/>
      <c r="C213" s="202"/>
      <c r="D213" s="202"/>
      <c r="E213" s="108"/>
    </row>
    <row r="214" spans="1:5" ht="39" customHeight="1">
      <c r="A214" s="374" t="s">
        <v>417</v>
      </c>
      <c r="B214" s="374"/>
      <c r="C214" s="374"/>
      <c r="D214" s="374"/>
      <c r="E214" s="108"/>
    </row>
    <row r="215" spans="1:5" ht="39" customHeight="1">
      <c r="A215" s="264" t="s">
        <v>178</v>
      </c>
      <c r="B215" s="265"/>
      <c r="C215" s="265"/>
      <c r="D215" s="366"/>
      <c r="E215" s="108"/>
    </row>
    <row r="216" spans="1:5" ht="39" customHeight="1">
      <c r="A216" s="233" t="s">
        <v>408</v>
      </c>
      <c r="B216" s="234"/>
      <c r="C216" s="234"/>
      <c r="D216" s="109" t="s">
        <v>8</v>
      </c>
      <c r="E216" s="108"/>
    </row>
    <row r="217" spans="1:5" ht="39" customHeight="1">
      <c r="A217" s="233" t="s">
        <v>164</v>
      </c>
      <c r="B217" s="234"/>
      <c r="C217" s="234"/>
      <c r="D217" s="110" t="s">
        <v>3</v>
      </c>
      <c r="E217" s="108"/>
    </row>
    <row r="218" spans="1:5" ht="39" customHeight="1">
      <c r="A218" s="264" t="s">
        <v>56</v>
      </c>
      <c r="B218" s="265"/>
      <c r="C218" s="265"/>
      <c r="D218" s="141"/>
      <c r="E218" s="107">
        <v>3</v>
      </c>
    </row>
    <row r="219" spans="1:5" ht="39" customHeight="1">
      <c r="A219" s="264" t="s">
        <v>57</v>
      </c>
      <c r="B219" s="265"/>
      <c r="C219" s="265"/>
      <c r="D219" s="141"/>
      <c r="E219" s="107">
        <v>3</v>
      </c>
    </row>
    <row r="220" spans="1:5" ht="39" customHeight="1">
      <c r="A220" s="264" t="s">
        <v>58</v>
      </c>
      <c r="B220" s="265"/>
      <c r="C220" s="265"/>
      <c r="D220" s="141"/>
      <c r="E220" s="107">
        <v>3</v>
      </c>
    </row>
    <row r="221" spans="1:5" ht="39" customHeight="1">
      <c r="A221" s="370" t="s">
        <v>59</v>
      </c>
      <c r="B221" s="371"/>
      <c r="C221" s="371"/>
      <c r="D221" s="141"/>
      <c r="E221" s="107">
        <v>3</v>
      </c>
    </row>
    <row r="222" spans="1:5" ht="39" customHeight="1">
      <c r="A222" s="233" t="s">
        <v>150</v>
      </c>
      <c r="B222" s="234"/>
      <c r="C222" s="234"/>
      <c r="D222" s="110" t="s">
        <v>3</v>
      </c>
      <c r="E222" s="108"/>
    </row>
    <row r="223" spans="1:5" ht="39" customHeight="1">
      <c r="A223" s="264" t="s">
        <v>60</v>
      </c>
      <c r="B223" s="265"/>
      <c r="C223" s="265"/>
      <c r="D223" s="104"/>
      <c r="E223" s="107">
        <v>3</v>
      </c>
    </row>
    <row r="224" spans="1:5" ht="39" customHeight="1">
      <c r="A224" s="264" t="s">
        <v>61</v>
      </c>
      <c r="B224" s="265"/>
      <c r="C224" s="265"/>
      <c r="D224" s="104"/>
      <c r="E224" s="107">
        <v>3</v>
      </c>
    </row>
    <row r="225" spans="1:5" ht="39" customHeight="1">
      <c r="A225" s="287" t="s">
        <v>383</v>
      </c>
      <c r="B225" s="288"/>
      <c r="C225" s="288"/>
      <c r="D225" s="110" t="s">
        <v>3</v>
      </c>
      <c r="E225" s="107"/>
    </row>
    <row r="226" spans="1:5" ht="39" customHeight="1">
      <c r="A226" s="276" t="s">
        <v>398</v>
      </c>
      <c r="B226" s="277"/>
      <c r="C226" s="277"/>
      <c r="D226" s="104"/>
      <c r="E226" s="107">
        <v>3</v>
      </c>
    </row>
    <row r="227" spans="1:5" ht="39" customHeight="1">
      <c r="A227" s="276" t="s">
        <v>399</v>
      </c>
      <c r="B227" s="277"/>
      <c r="C227" s="277"/>
      <c r="D227" s="104"/>
      <c r="E227" s="107">
        <v>3</v>
      </c>
    </row>
    <row r="228" spans="1:5" ht="39" customHeight="1">
      <c r="A228" s="276" t="s">
        <v>400</v>
      </c>
      <c r="B228" s="277"/>
      <c r="C228" s="277"/>
      <c r="D228" s="104"/>
      <c r="E228" s="107">
        <v>3</v>
      </c>
    </row>
    <row r="229" spans="1:5" ht="39" customHeight="1">
      <c r="A229" s="278" t="s">
        <v>401</v>
      </c>
      <c r="B229" s="279"/>
      <c r="C229" s="279"/>
      <c r="D229" s="104"/>
      <c r="E229" s="107">
        <v>3</v>
      </c>
    </row>
    <row r="230" spans="1:5" ht="39" customHeight="1">
      <c r="A230" s="224" t="s">
        <v>181</v>
      </c>
      <c r="B230" s="224"/>
      <c r="C230" s="224"/>
      <c r="D230" s="111">
        <f>SUM(D218:D229)</f>
        <v>0</v>
      </c>
      <c r="E230" s="108">
        <f>SUM(E218:E229)</f>
        <v>30</v>
      </c>
    </row>
    <row r="231" spans="1:5" ht="39" customHeight="1" thickBot="1">
      <c r="A231" s="49" t="s">
        <v>106</v>
      </c>
      <c r="B231" s="225" t="s">
        <v>131</v>
      </c>
      <c r="C231" s="225"/>
      <c r="D231" s="225"/>
      <c r="E231" s="108"/>
    </row>
    <row r="232" spans="1:5" ht="39" customHeight="1">
      <c r="A232" s="283" t="s">
        <v>182</v>
      </c>
      <c r="B232" s="284"/>
      <c r="C232" s="112" t="s">
        <v>152</v>
      </c>
      <c r="D232" s="113" t="s">
        <v>153</v>
      </c>
      <c r="E232" s="108"/>
    </row>
    <row r="233" spans="1:5" ht="39" customHeight="1" thickBot="1">
      <c r="A233" s="285"/>
      <c r="B233" s="286"/>
      <c r="C233" s="50">
        <f>D230</f>
        <v>0</v>
      </c>
      <c r="D233" s="115">
        <f>C233/30*100</f>
        <v>0</v>
      </c>
      <c r="E233" s="108"/>
    </row>
    <row r="234" spans="1:5" ht="39" customHeight="1">
      <c r="A234" s="270"/>
      <c r="B234" s="271"/>
      <c r="C234" s="271"/>
      <c r="D234" s="272"/>
      <c r="E234" s="108"/>
    </row>
    <row r="235" spans="1:5" ht="39" customHeight="1">
      <c r="A235" s="261" t="s">
        <v>179</v>
      </c>
      <c r="B235" s="262"/>
      <c r="C235" s="262"/>
      <c r="D235" s="266"/>
      <c r="E235" s="108"/>
    </row>
    <row r="236" spans="1:5" ht="39" customHeight="1">
      <c r="A236" s="273" t="s">
        <v>407</v>
      </c>
      <c r="B236" s="274"/>
      <c r="C236" s="275"/>
      <c r="D236" s="109" t="s">
        <v>8</v>
      </c>
      <c r="E236" s="108"/>
    </row>
    <row r="237" spans="1:5" ht="39" customHeight="1">
      <c r="A237" s="233" t="s">
        <v>185</v>
      </c>
      <c r="B237" s="234"/>
      <c r="C237" s="234"/>
      <c r="D237" s="110" t="s">
        <v>3</v>
      </c>
      <c r="E237" s="108"/>
    </row>
    <row r="238" spans="1:5" ht="39" customHeight="1">
      <c r="A238" s="261" t="s">
        <v>62</v>
      </c>
      <c r="B238" s="262"/>
      <c r="C238" s="263"/>
      <c r="D238" s="142"/>
      <c r="E238" s="107">
        <v>3</v>
      </c>
    </row>
    <row r="239" spans="1:5" ht="39" customHeight="1">
      <c r="A239" s="261" t="s">
        <v>63</v>
      </c>
      <c r="B239" s="262"/>
      <c r="C239" s="263"/>
      <c r="D239" s="142"/>
      <c r="E239" s="107">
        <v>3</v>
      </c>
    </row>
    <row r="240" spans="1:5" ht="39" customHeight="1">
      <c r="A240" s="261" t="s">
        <v>64</v>
      </c>
      <c r="B240" s="262"/>
      <c r="C240" s="263"/>
      <c r="D240" s="142"/>
      <c r="E240" s="107">
        <v>3</v>
      </c>
    </row>
    <row r="241" spans="1:5" ht="39" customHeight="1">
      <c r="A241" s="273" t="s">
        <v>150</v>
      </c>
      <c r="B241" s="274"/>
      <c r="C241" s="275"/>
      <c r="D241" s="110" t="s">
        <v>3</v>
      </c>
      <c r="E241" s="108"/>
    </row>
    <row r="242" spans="1:5" ht="39" customHeight="1">
      <c r="A242" s="261" t="s">
        <v>65</v>
      </c>
      <c r="B242" s="262"/>
      <c r="C242" s="263"/>
      <c r="D242" s="143"/>
      <c r="E242" s="107">
        <v>3</v>
      </c>
    </row>
    <row r="243" spans="1:5" ht="39" customHeight="1">
      <c r="A243" s="261" t="s">
        <v>66</v>
      </c>
      <c r="B243" s="262"/>
      <c r="C243" s="263"/>
      <c r="D243" s="143"/>
      <c r="E243" s="107">
        <v>3</v>
      </c>
    </row>
    <row r="244" spans="1:5" ht="39" customHeight="1">
      <c r="A244" s="261" t="s">
        <v>67</v>
      </c>
      <c r="B244" s="262"/>
      <c r="C244" s="263"/>
      <c r="D244" s="143"/>
      <c r="E244" s="107">
        <v>3</v>
      </c>
    </row>
    <row r="245" spans="1:5" ht="39" customHeight="1">
      <c r="A245" s="258" t="s">
        <v>383</v>
      </c>
      <c r="B245" s="259"/>
      <c r="C245" s="260"/>
      <c r="D245" s="110" t="s">
        <v>3</v>
      </c>
      <c r="E245" s="107"/>
    </row>
    <row r="246" spans="1:5" ht="39" customHeight="1">
      <c r="A246" s="209" t="s">
        <v>402</v>
      </c>
      <c r="B246" s="210"/>
      <c r="C246" s="211"/>
      <c r="D246" s="143"/>
      <c r="E246" s="107">
        <v>3</v>
      </c>
    </row>
    <row r="247" spans="1:5" ht="39" customHeight="1">
      <c r="A247" s="209" t="s">
        <v>403</v>
      </c>
      <c r="B247" s="210"/>
      <c r="C247" s="211"/>
      <c r="D247" s="143"/>
      <c r="E247" s="107">
        <v>3</v>
      </c>
    </row>
    <row r="248" spans="1:5" ht="39" customHeight="1">
      <c r="A248" s="209" t="s">
        <v>404</v>
      </c>
      <c r="B248" s="210"/>
      <c r="C248" s="211"/>
      <c r="D248" s="143"/>
      <c r="E248" s="107">
        <v>3</v>
      </c>
    </row>
    <row r="249" spans="1:5" ht="39" customHeight="1">
      <c r="A249" s="209" t="s">
        <v>405</v>
      </c>
      <c r="B249" s="210"/>
      <c r="C249" s="211"/>
      <c r="D249" s="143"/>
      <c r="E249" s="107">
        <v>3</v>
      </c>
    </row>
    <row r="250" spans="1:5" ht="39" customHeight="1">
      <c r="A250" s="209" t="s">
        <v>406</v>
      </c>
      <c r="B250" s="210"/>
      <c r="C250" s="211"/>
      <c r="D250" s="143"/>
      <c r="E250" s="107">
        <v>3</v>
      </c>
    </row>
    <row r="251" spans="1:5" ht="39" customHeight="1">
      <c r="A251" s="224" t="s">
        <v>183</v>
      </c>
      <c r="B251" s="224"/>
      <c r="C251" s="224"/>
      <c r="D251" s="111">
        <f>SUM(D238:D250)</f>
        <v>0</v>
      </c>
      <c r="E251" s="108">
        <f>SUM(E238:E250)</f>
        <v>33</v>
      </c>
    </row>
    <row r="252" spans="1:5" ht="39" customHeight="1" thickBot="1">
      <c r="A252" s="45" t="s">
        <v>106</v>
      </c>
      <c r="B252" s="225" t="s">
        <v>131</v>
      </c>
      <c r="C252" s="225"/>
      <c r="D252" s="225"/>
      <c r="E252" s="108"/>
    </row>
    <row r="253" spans="1:5" ht="39" customHeight="1">
      <c r="A253" s="283" t="s">
        <v>184</v>
      </c>
      <c r="B253" s="284"/>
      <c r="C253" s="112" t="s">
        <v>152</v>
      </c>
      <c r="D253" s="113" t="s">
        <v>153</v>
      </c>
      <c r="E253" s="108"/>
    </row>
    <row r="254" spans="1:5" ht="39" customHeight="1" thickBot="1">
      <c r="A254" s="285"/>
      <c r="B254" s="286"/>
      <c r="C254" s="118">
        <f>D251</f>
        <v>0</v>
      </c>
      <c r="D254" s="52">
        <f>C254/33*100</f>
        <v>0</v>
      </c>
      <c r="E254" s="108"/>
    </row>
    <row r="255" spans="1:5" ht="39" customHeight="1">
      <c r="A255" s="267"/>
      <c r="B255" s="268"/>
      <c r="C255" s="268"/>
      <c r="D255" s="269"/>
      <c r="E255" s="108"/>
    </row>
    <row r="256" spans="1:5" ht="39" customHeight="1">
      <c r="A256" s="264" t="s">
        <v>163</v>
      </c>
      <c r="B256" s="265"/>
      <c r="C256" s="265"/>
      <c r="D256" s="366"/>
      <c r="E256" s="108"/>
    </row>
    <row r="257" spans="1:5" ht="39" customHeight="1">
      <c r="A257" s="233" t="s">
        <v>413</v>
      </c>
      <c r="B257" s="234"/>
      <c r="C257" s="234"/>
      <c r="D257" s="109" t="s">
        <v>8</v>
      </c>
      <c r="E257" s="108"/>
    </row>
    <row r="258" spans="1:5" ht="39" customHeight="1">
      <c r="A258" s="233" t="s">
        <v>149</v>
      </c>
      <c r="B258" s="234"/>
      <c r="C258" s="234"/>
      <c r="D258" s="110" t="s">
        <v>3</v>
      </c>
      <c r="E258" s="108"/>
    </row>
    <row r="259" spans="1:5" ht="39" customHeight="1">
      <c r="A259" s="261" t="s">
        <v>68</v>
      </c>
      <c r="B259" s="262"/>
      <c r="C259" s="263"/>
      <c r="D259" s="140"/>
      <c r="E259" s="107">
        <v>3</v>
      </c>
    </row>
    <row r="260" spans="1:5" ht="39" customHeight="1">
      <c r="A260" s="261" t="s">
        <v>69</v>
      </c>
      <c r="B260" s="262"/>
      <c r="C260" s="263"/>
      <c r="D260" s="140"/>
      <c r="E260" s="107">
        <v>3</v>
      </c>
    </row>
    <row r="261" spans="1:5" ht="39" customHeight="1">
      <c r="A261" s="261" t="s">
        <v>70</v>
      </c>
      <c r="B261" s="262"/>
      <c r="C261" s="263"/>
      <c r="D261" s="140"/>
      <c r="E261" s="107">
        <v>3</v>
      </c>
    </row>
    <row r="262" spans="1:5" ht="39" customHeight="1">
      <c r="A262" s="261" t="s">
        <v>71</v>
      </c>
      <c r="B262" s="262"/>
      <c r="C262" s="263"/>
      <c r="D262" s="140"/>
      <c r="E262" s="107">
        <v>3</v>
      </c>
    </row>
    <row r="263" spans="1:5" ht="39" customHeight="1">
      <c r="A263" s="261" t="s">
        <v>72</v>
      </c>
      <c r="B263" s="262"/>
      <c r="C263" s="263"/>
      <c r="D263" s="140"/>
      <c r="E263" s="107">
        <v>3</v>
      </c>
    </row>
    <row r="264" spans="1:5" ht="39" customHeight="1">
      <c r="A264" s="261" t="s">
        <v>73</v>
      </c>
      <c r="B264" s="262"/>
      <c r="C264" s="263"/>
      <c r="D264" s="140"/>
      <c r="E264" s="107">
        <v>3</v>
      </c>
    </row>
    <row r="265" spans="1:5" ht="39" customHeight="1">
      <c r="A265" s="261" t="s">
        <v>74</v>
      </c>
      <c r="B265" s="262"/>
      <c r="C265" s="263"/>
      <c r="D265" s="140"/>
      <c r="E265" s="107">
        <v>3</v>
      </c>
    </row>
    <row r="266" spans="1:5" ht="39" customHeight="1">
      <c r="A266" s="261" t="s">
        <v>75</v>
      </c>
      <c r="B266" s="262"/>
      <c r="C266" s="263"/>
      <c r="D266" s="140"/>
      <c r="E266" s="107">
        <v>3</v>
      </c>
    </row>
    <row r="267" spans="1:5" ht="39" customHeight="1">
      <c r="A267" s="261" t="s">
        <v>76</v>
      </c>
      <c r="B267" s="262"/>
      <c r="C267" s="263"/>
      <c r="D267" s="140"/>
      <c r="E267" s="107">
        <v>3</v>
      </c>
    </row>
    <row r="268" spans="1:5" ht="39" customHeight="1">
      <c r="A268" s="273" t="s">
        <v>150</v>
      </c>
      <c r="B268" s="274"/>
      <c r="C268" s="275"/>
      <c r="D268" s="110" t="s">
        <v>3</v>
      </c>
      <c r="E268" s="108"/>
    </row>
    <row r="269" spans="1:5" ht="39" customHeight="1">
      <c r="A269" s="261" t="s">
        <v>504</v>
      </c>
      <c r="B269" s="262"/>
      <c r="C269" s="263"/>
      <c r="D269" s="104"/>
      <c r="E269" s="107">
        <v>3</v>
      </c>
    </row>
    <row r="270" spans="1:5" ht="39" customHeight="1">
      <c r="A270" s="261" t="s">
        <v>77</v>
      </c>
      <c r="B270" s="262"/>
      <c r="C270" s="263"/>
      <c r="D270" s="104"/>
      <c r="E270" s="107">
        <v>3</v>
      </c>
    </row>
    <row r="271" spans="1:5" ht="39" customHeight="1">
      <c r="A271" s="261" t="s">
        <v>78</v>
      </c>
      <c r="B271" s="262"/>
      <c r="C271" s="263"/>
      <c r="D271" s="104"/>
      <c r="E271" s="107">
        <v>3</v>
      </c>
    </row>
    <row r="272" spans="1:5" ht="39" customHeight="1">
      <c r="A272" s="261" t="s">
        <v>79</v>
      </c>
      <c r="B272" s="262"/>
      <c r="C272" s="263"/>
      <c r="D272" s="104"/>
      <c r="E272" s="107">
        <v>3</v>
      </c>
    </row>
    <row r="273" spans="1:5" ht="39" customHeight="1">
      <c r="A273" s="261" t="s">
        <v>80</v>
      </c>
      <c r="B273" s="262"/>
      <c r="C273" s="263"/>
      <c r="D273" s="104"/>
      <c r="E273" s="107">
        <v>3</v>
      </c>
    </row>
    <row r="274" spans="1:5" ht="39" customHeight="1">
      <c r="A274" s="261" t="s">
        <v>81</v>
      </c>
      <c r="B274" s="262"/>
      <c r="C274" s="263"/>
      <c r="D274" s="104"/>
      <c r="E274" s="107">
        <v>3</v>
      </c>
    </row>
    <row r="275" spans="1:5" ht="39" customHeight="1">
      <c r="A275" s="261" t="s">
        <v>82</v>
      </c>
      <c r="B275" s="262"/>
      <c r="C275" s="263"/>
      <c r="D275" s="104"/>
      <c r="E275" s="107">
        <v>3</v>
      </c>
    </row>
    <row r="276" spans="1:5" ht="39" customHeight="1">
      <c r="A276" s="261" t="s">
        <v>83</v>
      </c>
      <c r="B276" s="262"/>
      <c r="C276" s="263"/>
      <c r="D276" s="104"/>
      <c r="E276" s="107">
        <v>3</v>
      </c>
    </row>
    <row r="277" spans="1:5" ht="39" customHeight="1">
      <c r="A277" s="261" t="s">
        <v>84</v>
      </c>
      <c r="B277" s="262"/>
      <c r="C277" s="263"/>
      <c r="D277" s="104"/>
      <c r="E277" s="107">
        <v>3</v>
      </c>
    </row>
    <row r="278" spans="1:5" ht="39" customHeight="1">
      <c r="A278" s="258" t="s">
        <v>383</v>
      </c>
      <c r="B278" s="259"/>
      <c r="C278" s="260"/>
      <c r="D278" s="110" t="s">
        <v>3</v>
      </c>
      <c r="E278" s="107"/>
    </row>
    <row r="279" spans="1:5" ht="39" customHeight="1">
      <c r="A279" s="209" t="s">
        <v>410</v>
      </c>
      <c r="B279" s="210"/>
      <c r="C279" s="211"/>
      <c r="D279" s="104"/>
      <c r="E279" s="107">
        <v>3</v>
      </c>
    </row>
    <row r="280" spans="1:5" ht="39" customHeight="1">
      <c r="A280" s="209" t="s">
        <v>411</v>
      </c>
      <c r="B280" s="210"/>
      <c r="C280" s="211"/>
      <c r="D280" s="104"/>
      <c r="E280" s="107">
        <v>3</v>
      </c>
    </row>
    <row r="281" spans="1:5" ht="39" customHeight="1">
      <c r="A281" s="209" t="s">
        <v>412</v>
      </c>
      <c r="B281" s="210"/>
      <c r="C281" s="211"/>
      <c r="D281" s="104"/>
      <c r="E281" s="107">
        <v>3</v>
      </c>
    </row>
    <row r="282" spans="1:5" ht="39" customHeight="1">
      <c r="A282" s="224" t="s">
        <v>186</v>
      </c>
      <c r="B282" s="224"/>
      <c r="C282" s="224"/>
      <c r="D282" s="111">
        <f>SUM(D259:D281)</f>
        <v>0</v>
      </c>
      <c r="E282" s="108">
        <f>SUM(E259:E281)</f>
        <v>63</v>
      </c>
    </row>
    <row r="283" spans="1:5" ht="39" customHeight="1" thickBot="1">
      <c r="A283" s="39" t="s">
        <v>106</v>
      </c>
      <c r="B283" s="225" t="s">
        <v>131</v>
      </c>
      <c r="C283" s="225"/>
      <c r="D283" s="225"/>
      <c r="E283" s="108"/>
    </row>
    <row r="284" spans="1:5" ht="39" customHeight="1">
      <c r="A284" s="283" t="s">
        <v>187</v>
      </c>
      <c r="B284" s="284"/>
      <c r="C284" s="112" t="s">
        <v>152</v>
      </c>
      <c r="D284" s="113" t="s">
        <v>153</v>
      </c>
      <c r="E284" s="108"/>
    </row>
    <row r="285" spans="1:5" ht="39" customHeight="1" thickBot="1">
      <c r="A285" s="285"/>
      <c r="B285" s="286"/>
      <c r="C285" s="114">
        <f>D282</f>
        <v>0</v>
      </c>
      <c r="D285" s="115">
        <f>C285/63*100</f>
        <v>0</v>
      </c>
      <c r="E285" s="108"/>
    </row>
    <row r="286" spans="1:5" ht="39" customHeight="1">
      <c r="A286" s="367"/>
      <c r="B286" s="368"/>
      <c r="C286" s="368"/>
      <c r="D286" s="369"/>
      <c r="E286" s="108"/>
    </row>
    <row r="287" spans="1:5" ht="39" customHeight="1">
      <c r="A287" s="264" t="s">
        <v>180</v>
      </c>
      <c r="B287" s="265"/>
      <c r="C287" s="265"/>
      <c r="D287" s="366"/>
      <c r="E287" s="108"/>
    </row>
    <row r="288" spans="1:5" ht="39" customHeight="1">
      <c r="A288" s="233" t="s">
        <v>416</v>
      </c>
      <c r="B288" s="234"/>
      <c r="C288" s="234"/>
      <c r="D288" s="109" t="s">
        <v>8</v>
      </c>
      <c r="E288" s="108"/>
    </row>
    <row r="289" spans="1:5" ht="39" customHeight="1">
      <c r="A289" s="233" t="s">
        <v>164</v>
      </c>
      <c r="B289" s="234"/>
      <c r="C289" s="234"/>
      <c r="D289" s="110" t="s">
        <v>3</v>
      </c>
      <c r="E289" s="108"/>
    </row>
    <row r="290" spans="1:5" ht="39" customHeight="1">
      <c r="A290" s="261" t="s">
        <v>85</v>
      </c>
      <c r="B290" s="262"/>
      <c r="C290" s="263"/>
      <c r="D290" s="140"/>
      <c r="E290" s="107">
        <v>3</v>
      </c>
    </row>
    <row r="291" spans="1:5" ht="39" customHeight="1">
      <c r="A291" s="261" t="s">
        <v>86</v>
      </c>
      <c r="B291" s="262"/>
      <c r="C291" s="263"/>
      <c r="D291" s="140"/>
      <c r="E291" s="107">
        <v>3</v>
      </c>
    </row>
    <row r="292" spans="1:5" ht="39" customHeight="1">
      <c r="A292" s="261" t="s">
        <v>87</v>
      </c>
      <c r="B292" s="262"/>
      <c r="C292" s="263"/>
      <c r="D292" s="140"/>
      <c r="E292" s="107">
        <v>3</v>
      </c>
    </row>
    <row r="293" spans="1:5" ht="39" customHeight="1">
      <c r="A293" s="261" t="s">
        <v>88</v>
      </c>
      <c r="B293" s="262"/>
      <c r="C293" s="263"/>
      <c r="D293" s="140"/>
      <c r="E293" s="107">
        <v>3</v>
      </c>
    </row>
    <row r="294" spans="1:5" ht="39" customHeight="1">
      <c r="A294" s="261" t="s">
        <v>89</v>
      </c>
      <c r="B294" s="262"/>
      <c r="C294" s="263"/>
      <c r="D294" s="140"/>
      <c r="E294" s="107">
        <v>3</v>
      </c>
    </row>
    <row r="295" spans="1:5" ht="39" customHeight="1">
      <c r="A295" s="261" t="s">
        <v>90</v>
      </c>
      <c r="B295" s="262"/>
      <c r="C295" s="263"/>
      <c r="D295" s="140"/>
      <c r="E295" s="107">
        <v>3</v>
      </c>
    </row>
    <row r="296" spans="1:5" ht="39" customHeight="1">
      <c r="A296" s="261" t="s">
        <v>91</v>
      </c>
      <c r="B296" s="262"/>
      <c r="C296" s="263"/>
      <c r="D296" s="140"/>
      <c r="E296" s="107">
        <v>3</v>
      </c>
    </row>
    <row r="297" spans="1:5" ht="39" customHeight="1">
      <c r="A297" s="261" t="s">
        <v>92</v>
      </c>
      <c r="B297" s="262"/>
      <c r="C297" s="263"/>
      <c r="D297" s="140"/>
      <c r="E297" s="107">
        <v>3</v>
      </c>
    </row>
    <row r="298" spans="1:5" ht="39" customHeight="1">
      <c r="A298" s="261" t="s">
        <v>93</v>
      </c>
      <c r="B298" s="262"/>
      <c r="C298" s="263"/>
      <c r="D298" s="140"/>
      <c r="E298" s="107">
        <v>3</v>
      </c>
    </row>
    <row r="299" spans="1:5" ht="39" customHeight="1">
      <c r="A299" s="261" t="s">
        <v>100</v>
      </c>
      <c r="B299" s="262"/>
      <c r="C299" s="263"/>
      <c r="D299" s="140"/>
      <c r="E299" s="107">
        <v>3</v>
      </c>
    </row>
    <row r="300" spans="1:5" ht="39" customHeight="1">
      <c r="A300" s="261" t="s">
        <v>101</v>
      </c>
      <c r="B300" s="262"/>
      <c r="C300" s="263"/>
      <c r="D300" s="140"/>
      <c r="E300" s="107">
        <v>3</v>
      </c>
    </row>
    <row r="301" spans="1:5" ht="39" customHeight="1">
      <c r="A301" s="261" t="s">
        <v>102</v>
      </c>
      <c r="B301" s="262"/>
      <c r="C301" s="263"/>
      <c r="D301" s="140"/>
      <c r="E301" s="107">
        <v>3</v>
      </c>
    </row>
    <row r="302" spans="1:5" ht="39" customHeight="1">
      <c r="A302" s="261" t="s">
        <v>103</v>
      </c>
      <c r="B302" s="262"/>
      <c r="C302" s="263"/>
      <c r="D302" s="140"/>
      <c r="E302" s="107">
        <v>3</v>
      </c>
    </row>
    <row r="303" spans="1:5" ht="39" customHeight="1">
      <c r="A303" s="273" t="s">
        <v>150</v>
      </c>
      <c r="B303" s="274"/>
      <c r="C303" s="275"/>
      <c r="D303" s="110" t="s">
        <v>3</v>
      </c>
      <c r="E303" s="108"/>
    </row>
    <row r="304" spans="1:5" ht="39" customHeight="1">
      <c r="A304" s="261" t="s">
        <v>94</v>
      </c>
      <c r="B304" s="262"/>
      <c r="C304" s="263"/>
      <c r="D304" s="104"/>
      <c r="E304" s="107">
        <v>3</v>
      </c>
    </row>
    <row r="305" spans="1:5" ht="39" customHeight="1">
      <c r="A305" s="261" t="s">
        <v>95</v>
      </c>
      <c r="B305" s="262"/>
      <c r="C305" s="263"/>
      <c r="D305" s="104"/>
      <c r="E305" s="107">
        <v>3</v>
      </c>
    </row>
    <row r="306" spans="1:5" ht="39" customHeight="1">
      <c r="A306" s="261" t="s">
        <v>96</v>
      </c>
      <c r="B306" s="262"/>
      <c r="C306" s="263"/>
      <c r="D306" s="104"/>
      <c r="E306" s="107">
        <v>3</v>
      </c>
    </row>
    <row r="307" spans="1:5" ht="39" customHeight="1">
      <c r="A307" s="261" t="s">
        <v>97</v>
      </c>
      <c r="B307" s="262"/>
      <c r="C307" s="263"/>
      <c r="D307" s="104"/>
      <c r="E307" s="107">
        <v>3</v>
      </c>
    </row>
    <row r="308" spans="1:5" ht="39" customHeight="1">
      <c r="A308" s="261" t="s">
        <v>98</v>
      </c>
      <c r="B308" s="262"/>
      <c r="C308" s="263"/>
      <c r="D308" s="104"/>
      <c r="E308" s="107">
        <v>3</v>
      </c>
    </row>
    <row r="309" spans="1:5" ht="39" customHeight="1">
      <c r="A309" s="261" t="s">
        <v>99</v>
      </c>
      <c r="B309" s="262"/>
      <c r="C309" s="263"/>
      <c r="D309" s="104"/>
      <c r="E309" s="107">
        <v>3</v>
      </c>
    </row>
    <row r="310" spans="1:5" ht="39" customHeight="1">
      <c r="A310" s="258" t="s">
        <v>383</v>
      </c>
      <c r="B310" s="259"/>
      <c r="C310" s="260"/>
      <c r="D310" s="110" t="s">
        <v>3</v>
      </c>
      <c r="E310" s="107"/>
    </row>
    <row r="311" spans="1:5" ht="39" customHeight="1">
      <c r="A311" s="209" t="s">
        <v>414</v>
      </c>
      <c r="B311" s="210"/>
      <c r="C311" s="211"/>
      <c r="D311" s="104"/>
      <c r="E311" s="107">
        <v>3</v>
      </c>
    </row>
    <row r="312" spans="1:5" ht="39" customHeight="1">
      <c r="A312" s="209" t="s">
        <v>415</v>
      </c>
      <c r="B312" s="210"/>
      <c r="C312" s="211"/>
      <c r="D312" s="104"/>
      <c r="E312" s="107">
        <v>3</v>
      </c>
    </row>
    <row r="313" spans="1:5" ht="39" customHeight="1">
      <c r="A313" s="224" t="s">
        <v>188</v>
      </c>
      <c r="B313" s="224"/>
      <c r="C313" s="224"/>
      <c r="D313" s="111">
        <f>SUM(D290:D312)</f>
        <v>0</v>
      </c>
      <c r="E313" s="108">
        <f>SUM(E290:E312)</f>
        <v>63</v>
      </c>
    </row>
    <row r="314" spans="1:5" ht="39" customHeight="1" thickBot="1">
      <c r="A314" s="39" t="s">
        <v>106</v>
      </c>
      <c r="B314" s="225" t="s">
        <v>131</v>
      </c>
      <c r="C314" s="225"/>
      <c r="D314" s="225"/>
      <c r="E314" s="108"/>
    </row>
    <row r="315" spans="1:5" ht="39" customHeight="1">
      <c r="A315" s="283" t="s">
        <v>189</v>
      </c>
      <c r="B315" s="284"/>
      <c r="C315" s="112" t="s">
        <v>152</v>
      </c>
      <c r="D315" s="113" t="s">
        <v>153</v>
      </c>
      <c r="E315" s="108"/>
    </row>
    <row r="316" spans="1:5" ht="39" customHeight="1" thickBot="1">
      <c r="A316" s="285"/>
      <c r="B316" s="286"/>
      <c r="C316" s="118">
        <f>D313</f>
        <v>0</v>
      </c>
      <c r="D316" s="115">
        <f>C316/63*100</f>
        <v>0</v>
      </c>
      <c r="E316" s="108"/>
    </row>
    <row r="317" spans="1:5" ht="39" customHeight="1" thickBot="1">
      <c r="A317" s="312"/>
      <c r="B317" s="313"/>
      <c r="C317" s="313"/>
      <c r="D317" s="314"/>
      <c r="E317" s="108"/>
    </row>
    <row r="318" spans="1:5" ht="39" customHeight="1">
      <c r="A318" s="283" t="s">
        <v>190</v>
      </c>
      <c r="B318" s="284"/>
      <c r="C318" s="112" t="s">
        <v>176</v>
      </c>
      <c r="D318" s="116" t="s">
        <v>177</v>
      </c>
      <c r="E318" s="108"/>
    </row>
    <row r="319" spans="1:5" ht="39" customHeight="1" thickBot="1">
      <c r="A319" s="285"/>
      <c r="B319" s="286"/>
      <c r="C319" s="119">
        <f>C233+C254+C285+C316</f>
        <v>0</v>
      </c>
      <c r="D319" s="117">
        <f>C319/189*100</f>
        <v>0</v>
      </c>
      <c r="E319" s="108">
        <f>E230+E251+E282+E313</f>
        <v>189</v>
      </c>
    </row>
    <row r="320" spans="1:5" ht="39" customHeight="1" thickBot="1">
      <c r="A320" s="312"/>
      <c r="B320" s="313"/>
      <c r="C320" s="313"/>
      <c r="D320" s="314"/>
      <c r="E320" s="108"/>
    </row>
    <row r="321" spans="1:5" ht="39" customHeight="1">
      <c r="A321" s="410" t="s">
        <v>529</v>
      </c>
      <c r="B321" s="410"/>
      <c r="C321" s="410"/>
      <c r="D321" s="410"/>
      <c r="E321" s="108"/>
    </row>
    <row r="322" spans="1:5" ht="54.75" customHeight="1">
      <c r="A322" s="276" t="s">
        <v>528</v>
      </c>
      <c r="B322" s="277"/>
      <c r="C322" s="277"/>
      <c r="D322" s="432"/>
      <c r="E322" s="108"/>
    </row>
    <row r="323" spans="1:5" ht="39" customHeight="1">
      <c r="A323" s="273" t="s">
        <v>530</v>
      </c>
      <c r="B323" s="274"/>
      <c r="C323" s="275"/>
      <c r="D323" s="109" t="s">
        <v>8</v>
      </c>
      <c r="E323" s="108"/>
    </row>
    <row r="324" spans="1:5" ht="39" customHeight="1">
      <c r="A324" s="273" t="s">
        <v>164</v>
      </c>
      <c r="B324" s="274"/>
      <c r="C324" s="275"/>
      <c r="D324" s="110" t="s">
        <v>3</v>
      </c>
      <c r="E324" s="108"/>
    </row>
    <row r="325" spans="1:5" ht="39" customHeight="1">
      <c r="A325" s="261" t="s">
        <v>521</v>
      </c>
      <c r="B325" s="262"/>
      <c r="C325" s="263"/>
      <c r="D325" s="145"/>
      <c r="E325" s="107">
        <v>3</v>
      </c>
    </row>
    <row r="326" spans="1:5" ht="39" customHeight="1">
      <c r="A326" s="261" t="s">
        <v>522</v>
      </c>
      <c r="B326" s="262"/>
      <c r="C326" s="263"/>
      <c r="D326" s="145"/>
      <c r="E326" s="107">
        <v>3</v>
      </c>
    </row>
    <row r="327" spans="1:5" ht="39" customHeight="1">
      <c r="A327" s="261" t="s">
        <v>523</v>
      </c>
      <c r="B327" s="262"/>
      <c r="C327" s="263"/>
      <c r="D327" s="145"/>
      <c r="E327" s="107">
        <v>3</v>
      </c>
    </row>
    <row r="328" spans="1:5" ht="39" customHeight="1">
      <c r="A328" s="261" t="s">
        <v>524</v>
      </c>
      <c r="B328" s="262"/>
      <c r="C328" s="263"/>
      <c r="D328" s="145"/>
      <c r="E328" s="107">
        <v>3</v>
      </c>
    </row>
    <row r="329" spans="1:5" ht="39" customHeight="1">
      <c r="A329" s="261" t="s">
        <v>525</v>
      </c>
      <c r="B329" s="262"/>
      <c r="C329" s="263"/>
      <c r="D329" s="145"/>
      <c r="E329" s="107">
        <v>3</v>
      </c>
    </row>
    <row r="330" spans="1:5" ht="39" customHeight="1">
      <c r="A330" s="261" t="s">
        <v>526</v>
      </c>
      <c r="B330" s="262"/>
      <c r="C330" s="263"/>
      <c r="D330" s="145"/>
      <c r="E330" s="107">
        <v>3</v>
      </c>
    </row>
    <row r="331" spans="1:5" ht="39" customHeight="1">
      <c r="A331" s="261" t="s">
        <v>527</v>
      </c>
      <c r="B331" s="262"/>
      <c r="C331" s="263"/>
      <c r="D331" s="145"/>
      <c r="E331" s="107">
        <v>3</v>
      </c>
    </row>
    <row r="332" spans="1:5" ht="39" customHeight="1">
      <c r="A332" s="273" t="s">
        <v>150</v>
      </c>
      <c r="B332" s="274"/>
      <c r="C332" s="275"/>
      <c r="D332" s="110" t="s">
        <v>3</v>
      </c>
      <c r="E332" s="108"/>
    </row>
    <row r="333" spans="1:5" ht="39" customHeight="1">
      <c r="A333" s="261" t="s">
        <v>531</v>
      </c>
      <c r="B333" s="262"/>
      <c r="C333" s="263"/>
      <c r="D333" s="104"/>
      <c r="E333" s="107">
        <v>3</v>
      </c>
    </row>
    <row r="334" spans="1:5" ht="39" customHeight="1">
      <c r="A334" s="261" t="s">
        <v>532</v>
      </c>
      <c r="B334" s="262"/>
      <c r="C334" s="263"/>
      <c r="D334" s="104"/>
      <c r="E334" s="107">
        <v>3</v>
      </c>
    </row>
    <row r="335" spans="1:5" ht="39" customHeight="1">
      <c r="A335" s="261" t="s">
        <v>533</v>
      </c>
      <c r="B335" s="262"/>
      <c r="C335" s="263"/>
      <c r="D335" s="104"/>
      <c r="E335" s="107">
        <v>3</v>
      </c>
    </row>
    <row r="336" spans="1:5" ht="39" customHeight="1">
      <c r="A336" s="261" t="s">
        <v>534</v>
      </c>
      <c r="B336" s="262"/>
      <c r="C336" s="263"/>
      <c r="D336" s="104"/>
      <c r="E336" s="107">
        <v>3</v>
      </c>
    </row>
    <row r="337" spans="1:5" ht="39" customHeight="1">
      <c r="A337" s="261" t="s">
        <v>535</v>
      </c>
      <c r="B337" s="262"/>
      <c r="C337" s="263"/>
      <c r="D337" s="104"/>
      <c r="E337" s="107">
        <v>3</v>
      </c>
    </row>
    <row r="338" spans="1:5" ht="39" customHeight="1">
      <c r="A338" s="273" t="s">
        <v>383</v>
      </c>
      <c r="B338" s="274"/>
      <c r="C338" s="275"/>
      <c r="D338" s="110" t="s">
        <v>3</v>
      </c>
      <c r="E338" s="107"/>
    </row>
    <row r="339" spans="1:5" ht="39" customHeight="1">
      <c r="A339" s="364" t="s">
        <v>537</v>
      </c>
      <c r="B339" s="335"/>
      <c r="C339" s="365"/>
      <c r="D339" s="104"/>
      <c r="E339" s="107">
        <v>3</v>
      </c>
    </row>
    <row r="340" spans="1:5" ht="39" customHeight="1">
      <c r="A340" s="364" t="s">
        <v>538</v>
      </c>
      <c r="B340" s="335"/>
      <c r="C340" s="365"/>
      <c r="D340" s="104"/>
      <c r="E340" s="107">
        <v>3</v>
      </c>
    </row>
    <row r="341" spans="1:5" ht="39" customHeight="1">
      <c r="A341" s="364" t="s">
        <v>539</v>
      </c>
      <c r="B341" s="335"/>
      <c r="C341" s="365"/>
      <c r="D341" s="104"/>
      <c r="E341" s="107">
        <v>3</v>
      </c>
    </row>
    <row r="342" spans="1:5" ht="39" customHeight="1">
      <c r="A342" s="364" t="s">
        <v>540</v>
      </c>
      <c r="B342" s="335"/>
      <c r="C342" s="365"/>
      <c r="D342" s="104"/>
      <c r="E342" s="107">
        <v>3</v>
      </c>
    </row>
    <row r="343" spans="1:5" ht="39" customHeight="1">
      <c r="A343" s="224" t="s">
        <v>191</v>
      </c>
      <c r="B343" s="224"/>
      <c r="C343" s="224"/>
      <c r="D343" s="111">
        <f>SUM(D325:D342)</f>
        <v>0</v>
      </c>
      <c r="E343" s="107">
        <f>SUM(E325:E342)</f>
        <v>48</v>
      </c>
    </row>
    <row r="344" spans="1:5" ht="39" customHeight="1" thickBot="1">
      <c r="A344" s="120" t="s">
        <v>106</v>
      </c>
      <c r="B344" s="225" t="s">
        <v>131</v>
      </c>
      <c r="C344" s="225"/>
      <c r="D344" s="225"/>
      <c r="E344" s="107"/>
    </row>
    <row r="345" spans="1:5" ht="39" customHeight="1">
      <c r="A345" s="415" t="s">
        <v>536</v>
      </c>
      <c r="B345" s="416"/>
      <c r="C345" s="121" t="s">
        <v>152</v>
      </c>
      <c r="D345" s="122" t="s">
        <v>153</v>
      </c>
      <c r="E345" s="107"/>
    </row>
    <row r="346" spans="1:5" ht="39" customHeight="1" thickBot="1">
      <c r="A346" s="285"/>
      <c r="B346" s="286"/>
      <c r="C346" s="118">
        <f>D343</f>
        <v>0</v>
      </c>
      <c r="D346" s="115">
        <f>C346/48*100</f>
        <v>0</v>
      </c>
      <c r="E346" s="107"/>
    </row>
    <row r="347" spans="1:5" ht="18" customHeight="1" thickBot="1">
      <c r="A347" s="312"/>
      <c r="B347" s="313"/>
      <c r="C347" s="313"/>
      <c r="D347" s="314"/>
      <c r="E347" s="107"/>
    </row>
    <row r="348" spans="1:5" ht="39" customHeight="1">
      <c r="A348" s="283" t="s">
        <v>192</v>
      </c>
      <c r="B348" s="284"/>
      <c r="C348" s="112" t="s">
        <v>176</v>
      </c>
      <c r="D348" s="116" t="s">
        <v>177</v>
      </c>
      <c r="E348" s="107"/>
    </row>
    <row r="349" spans="1:5" ht="39" customHeight="1" thickBot="1">
      <c r="A349" s="285"/>
      <c r="B349" s="286"/>
      <c r="C349" s="123">
        <f>C346</f>
        <v>0</v>
      </c>
      <c r="D349" s="117">
        <f>C349/48*100</f>
        <v>0</v>
      </c>
      <c r="E349" s="107">
        <f>E343</f>
        <v>48</v>
      </c>
    </row>
    <row r="350" spans="1:5" ht="14.25" customHeight="1" thickBot="1">
      <c r="A350" s="417"/>
      <c r="B350" s="417"/>
      <c r="C350" s="417"/>
      <c r="D350" s="417"/>
      <c r="E350" s="107"/>
    </row>
    <row r="351" spans="1:5" ht="39" customHeight="1">
      <c r="A351" s="410" t="s">
        <v>497</v>
      </c>
      <c r="B351" s="410"/>
      <c r="C351" s="410"/>
      <c r="D351" s="410"/>
      <c r="E351" s="108"/>
    </row>
    <row r="352" spans="1:5" ht="68.25" customHeight="1">
      <c r="A352" s="261" t="s">
        <v>479</v>
      </c>
      <c r="B352" s="262"/>
      <c r="C352" s="262"/>
      <c r="D352" s="266"/>
      <c r="E352" s="108"/>
    </row>
    <row r="353" spans="1:5" ht="39" customHeight="1">
      <c r="A353" s="273" t="s">
        <v>498</v>
      </c>
      <c r="B353" s="274"/>
      <c r="C353" s="275"/>
      <c r="D353" s="109" t="s">
        <v>8</v>
      </c>
      <c r="E353" s="108"/>
    </row>
    <row r="354" spans="1:5" ht="39" customHeight="1">
      <c r="A354" s="273" t="s">
        <v>164</v>
      </c>
      <c r="B354" s="274"/>
      <c r="C354" s="275"/>
      <c r="D354" s="110" t="s">
        <v>3</v>
      </c>
      <c r="E354" s="108"/>
    </row>
    <row r="355" spans="1:5" ht="39" customHeight="1">
      <c r="A355" s="261" t="s">
        <v>480</v>
      </c>
      <c r="B355" s="262"/>
      <c r="C355" s="263"/>
      <c r="D355" s="145"/>
      <c r="E355" s="107">
        <v>3</v>
      </c>
    </row>
    <row r="356" spans="1:5" ht="39" customHeight="1">
      <c r="A356" s="261" t="s">
        <v>481</v>
      </c>
      <c r="B356" s="262"/>
      <c r="C356" s="263"/>
      <c r="D356" s="145"/>
      <c r="E356" s="107">
        <v>3</v>
      </c>
    </row>
    <row r="357" spans="1:5" ht="39" customHeight="1">
      <c r="A357" s="261" t="s">
        <v>482</v>
      </c>
      <c r="B357" s="262"/>
      <c r="C357" s="263"/>
      <c r="D357" s="145"/>
      <c r="E357" s="107">
        <v>3</v>
      </c>
    </row>
    <row r="358" spans="1:5" ht="39" customHeight="1">
      <c r="A358" s="261" t="s">
        <v>483</v>
      </c>
      <c r="B358" s="262"/>
      <c r="C358" s="263"/>
      <c r="D358" s="145"/>
      <c r="E358" s="107">
        <v>3</v>
      </c>
    </row>
    <row r="359" spans="1:5" ht="39" customHeight="1">
      <c r="A359" s="261" t="s">
        <v>484</v>
      </c>
      <c r="B359" s="262"/>
      <c r="C359" s="263"/>
      <c r="D359" s="145"/>
      <c r="E359" s="107">
        <v>3</v>
      </c>
    </row>
    <row r="360" spans="1:5" ht="39" customHeight="1">
      <c r="A360" s="261" t="s">
        <v>485</v>
      </c>
      <c r="B360" s="262"/>
      <c r="C360" s="263"/>
      <c r="D360" s="145"/>
      <c r="E360" s="107">
        <v>3</v>
      </c>
    </row>
    <row r="361" spans="1:5" ht="39" customHeight="1">
      <c r="A361" s="261" t="s">
        <v>486</v>
      </c>
      <c r="B361" s="262"/>
      <c r="C361" s="263"/>
      <c r="D361" s="145"/>
      <c r="E361" s="107">
        <v>3</v>
      </c>
    </row>
    <row r="362" spans="1:5" ht="39" customHeight="1">
      <c r="A362" s="261" t="s">
        <v>487</v>
      </c>
      <c r="B362" s="262"/>
      <c r="C362" s="263"/>
      <c r="D362" s="145"/>
      <c r="E362" s="107">
        <v>3</v>
      </c>
    </row>
    <row r="363" spans="1:5" ht="39" customHeight="1">
      <c r="A363" s="261" t="s">
        <v>488</v>
      </c>
      <c r="B363" s="262"/>
      <c r="C363" s="263"/>
      <c r="D363" s="145"/>
      <c r="E363" s="107">
        <v>3</v>
      </c>
    </row>
    <row r="364" spans="1:5" ht="39" customHeight="1">
      <c r="A364" s="261" t="s">
        <v>489</v>
      </c>
      <c r="B364" s="262"/>
      <c r="C364" s="263"/>
      <c r="D364" s="145"/>
      <c r="E364" s="107">
        <v>3</v>
      </c>
    </row>
    <row r="365" spans="1:5" ht="39" customHeight="1">
      <c r="A365" s="261" t="s">
        <v>490</v>
      </c>
      <c r="B365" s="262"/>
      <c r="C365" s="263"/>
      <c r="D365" s="145"/>
      <c r="E365" s="107">
        <v>3</v>
      </c>
    </row>
    <row r="366" spans="1:5" ht="39" customHeight="1">
      <c r="A366" s="273" t="s">
        <v>150</v>
      </c>
      <c r="B366" s="274"/>
      <c r="C366" s="275"/>
      <c r="D366" s="110" t="s">
        <v>3</v>
      </c>
      <c r="E366" s="108"/>
    </row>
    <row r="367" spans="1:5" ht="39" customHeight="1">
      <c r="A367" s="261" t="s">
        <v>491</v>
      </c>
      <c r="B367" s="262"/>
      <c r="C367" s="263"/>
      <c r="D367" s="104"/>
      <c r="E367" s="107">
        <v>3</v>
      </c>
    </row>
    <row r="368" spans="1:5" ht="39" customHeight="1">
      <c r="A368" s="261" t="s">
        <v>492</v>
      </c>
      <c r="B368" s="262"/>
      <c r="C368" s="263"/>
      <c r="D368" s="104"/>
      <c r="E368" s="107">
        <v>3</v>
      </c>
    </row>
    <row r="369" spans="1:5" ht="39" customHeight="1">
      <c r="A369" s="273" t="s">
        <v>383</v>
      </c>
      <c r="B369" s="274"/>
      <c r="C369" s="275"/>
      <c r="D369" s="110" t="s">
        <v>3</v>
      </c>
      <c r="E369" s="107"/>
    </row>
    <row r="370" spans="1:5" ht="39" customHeight="1">
      <c r="A370" s="261" t="s">
        <v>493</v>
      </c>
      <c r="B370" s="262"/>
      <c r="C370" s="263"/>
      <c r="D370" s="104"/>
      <c r="E370" s="107">
        <v>3</v>
      </c>
    </row>
    <row r="371" spans="1:5" ht="39" customHeight="1">
      <c r="A371" s="261" t="s">
        <v>494</v>
      </c>
      <c r="B371" s="262"/>
      <c r="C371" s="263"/>
      <c r="D371" s="104"/>
      <c r="E371" s="107">
        <v>3</v>
      </c>
    </row>
    <row r="372" spans="1:5" ht="39" customHeight="1">
      <c r="A372" s="261" t="s">
        <v>495</v>
      </c>
      <c r="B372" s="262"/>
      <c r="C372" s="263"/>
      <c r="D372" s="104"/>
      <c r="E372" s="107">
        <v>3</v>
      </c>
    </row>
    <row r="373" spans="1:5" ht="39" customHeight="1">
      <c r="A373" s="261" t="s">
        <v>496</v>
      </c>
      <c r="B373" s="262"/>
      <c r="C373" s="263"/>
      <c r="D373" s="104"/>
      <c r="E373" s="107">
        <v>3</v>
      </c>
    </row>
    <row r="374" spans="1:5" ht="39" customHeight="1">
      <c r="A374" s="224" t="s">
        <v>193</v>
      </c>
      <c r="B374" s="224"/>
      <c r="C374" s="224"/>
      <c r="D374" s="111">
        <f>SUM(D355:D373)</f>
        <v>0</v>
      </c>
      <c r="E374" s="108">
        <f>SUM(E355:E373)</f>
        <v>51</v>
      </c>
    </row>
    <row r="375" spans="1:5" ht="39" customHeight="1" thickBot="1">
      <c r="A375" s="124" t="s">
        <v>106</v>
      </c>
      <c r="B375" s="225" t="s">
        <v>131</v>
      </c>
      <c r="C375" s="225"/>
      <c r="D375" s="225"/>
      <c r="E375" s="107"/>
    </row>
    <row r="376" spans="1:5" ht="39" customHeight="1">
      <c r="A376" s="283" t="s">
        <v>499</v>
      </c>
      <c r="B376" s="284"/>
      <c r="C376" s="112" t="s">
        <v>152</v>
      </c>
      <c r="D376" s="113" t="s">
        <v>153</v>
      </c>
      <c r="E376" s="108"/>
    </row>
    <row r="377" spans="1:5" ht="39" customHeight="1" thickBot="1">
      <c r="A377" s="285"/>
      <c r="B377" s="286"/>
      <c r="C377" s="125">
        <f>D374</f>
        <v>0</v>
      </c>
      <c r="D377" s="115">
        <f>C377/51*100</f>
        <v>0</v>
      </c>
      <c r="E377" s="108"/>
    </row>
    <row r="378" spans="1:5" ht="39" customHeight="1" thickBot="1">
      <c r="A378" s="412"/>
      <c r="B378" s="413"/>
      <c r="C378" s="413"/>
      <c r="D378" s="414"/>
      <c r="E378" s="108"/>
    </row>
    <row r="379" spans="1:5" ht="39" customHeight="1">
      <c r="A379" s="283" t="s">
        <v>194</v>
      </c>
      <c r="B379" s="284"/>
      <c r="C379" s="112" t="s">
        <v>176</v>
      </c>
      <c r="D379" s="116" t="s">
        <v>177</v>
      </c>
      <c r="E379" s="108"/>
    </row>
    <row r="380" spans="1:5" ht="39" customHeight="1" thickBot="1">
      <c r="A380" s="285"/>
      <c r="B380" s="286"/>
      <c r="C380" s="119">
        <f>C377</f>
        <v>0</v>
      </c>
      <c r="D380" s="117">
        <f>C380/51*100</f>
        <v>0</v>
      </c>
      <c r="E380" s="108">
        <f>E374</f>
        <v>51</v>
      </c>
    </row>
    <row r="381" spans="1:5" ht="39" customHeight="1" thickBot="1">
      <c r="A381" s="407"/>
      <c r="B381" s="408"/>
      <c r="C381" s="408"/>
      <c r="D381" s="409"/>
      <c r="E381" s="108"/>
    </row>
    <row r="382" spans="1:5" ht="39" customHeight="1" thickBot="1">
      <c r="A382" s="283" t="s">
        <v>195</v>
      </c>
      <c r="B382" s="284"/>
      <c r="C382" s="126" t="s">
        <v>140</v>
      </c>
      <c r="D382" s="127" t="s">
        <v>141</v>
      </c>
      <c r="E382" s="108">
        <f>E380+E349+E319+E212</f>
        <v>483</v>
      </c>
    </row>
    <row r="383" spans="1:5" ht="39" customHeight="1">
      <c r="A383" s="405" t="s">
        <v>196</v>
      </c>
      <c r="B383" s="406"/>
      <c r="C383" s="393">
        <f>C212+C319+C349+C380</f>
        <v>0</v>
      </c>
      <c r="D383" s="395">
        <f>C383/483*100</f>
        <v>0</v>
      </c>
      <c r="E383" s="108"/>
    </row>
    <row r="384" spans="1:5" ht="39" customHeight="1" thickBot="1">
      <c r="A384" s="307" t="s">
        <v>197</v>
      </c>
      <c r="B384" s="308"/>
      <c r="C384" s="394"/>
      <c r="D384" s="396"/>
      <c r="E384" s="108"/>
    </row>
    <row r="385" spans="1:5" ht="39" customHeight="1" thickBot="1">
      <c r="A385" s="397"/>
      <c r="B385" s="398"/>
      <c r="C385" s="313"/>
      <c r="D385" s="314"/>
      <c r="E385" s="108"/>
    </row>
    <row r="386" spans="1:5" ht="39" customHeight="1" thickBot="1">
      <c r="A386" s="298" t="s">
        <v>198</v>
      </c>
      <c r="B386" s="298"/>
      <c r="C386" s="298"/>
      <c r="D386" s="298"/>
      <c r="E386" s="108"/>
    </row>
    <row r="387" spans="1:5" ht="39" customHeight="1" thickBot="1">
      <c r="A387" s="404" t="s">
        <v>110</v>
      </c>
      <c r="B387" s="404"/>
      <c r="C387" s="404"/>
      <c r="D387" s="404"/>
      <c r="E387" s="108"/>
    </row>
    <row r="388" spans="1:5" ht="39" customHeight="1">
      <c r="A388" s="299" t="s">
        <v>199</v>
      </c>
      <c r="B388" s="300"/>
      <c r="C388" s="300" t="s">
        <v>200</v>
      </c>
      <c r="D388" s="399"/>
      <c r="E388" s="108"/>
    </row>
    <row r="389" spans="1:5" ht="39" customHeight="1">
      <c r="A389" s="400" t="s">
        <v>5</v>
      </c>
      <c r="B389" s="401"/>
      <c r="C389" s="319" t="s">
        <v>201</v>
      </c>
      <c r="D389" s="320"/>
      <c r="E389" s="108"/>
    </row>
    <row r="390" spans="1:5" ht="39" customHeight="1" thickBot="1">
      <c r="A390" s="402" t="s">
        <v>202</v>
      </c>
      <c r="B390" s="403"/>
      <c r="C390" s="296" t="s">
        <v>7</v>
      </c>
      <c r="D390" s="297"/>
      <c r="E390" s="108"/>
    </row>
    <row r="391" spans="1:5" ht="39" customHeight="1" thickBot="1">
      <c r="A391" s="389" t="s">
        <v>203</v>
      </c>
      <c r="B391" s="389"/>
      <c r="C391" s="389"/>
      <c r="D391" s="389"/>
      <c r="E391" s="108"/>
    </row>
    <row r="392" spans="1:5" ht="39" customHeight="1" thickBot="1">
      <c r="A392" s="128" t="s">
        <v>204</v>
      </c>
      <c r="B392" s="129" t="s">
        <v>205</v>
      </c>
      <c r="C392" s="129" t="s">
        <v>206</v>
      </c>
      <c r="D392" s="130" t="s">
        <v>105</v>
      </c>
      <c r="E392" s="108"/>
    </row>
    <row r="393" spans="1:5" ht="39" customHeight="1">
      <c r="A393" s="131" t="s">
        <v>207</v>
      </c>
      <c r="B393" s="132">
        <v>1</v>
      </c>
      <c r="C393" s="132" t="str">
        <f>C61</f>
        <v>Pontuação Alcançada*</v>
      </c>
      <c r="D393" s="133" t="str">
        <f>D61</f>
        <v>% Alcançado**</v>
      </c>
      <c r="E393" s="108"/>
    </row>
    <row r="394" spans="1:5" ht="39" customHeight="1">
      <c r="A394" s="134" t="s">
        <v>208</v>
      </c>
      <c r="B394" s="135">
        <v>1</v>
      </c>
      <c r="C394" s="135" t="str">
        <f>C95</f>
        <v>Pontuação Alcançada*</v>
      </c>
      <c r="D394" s="136" t="str">
        <f>D95</f>
        <v>% Alcançado**</v>
      </c>
      <c r="E394" s="108"/>
    </row>
    <row r="395" spans="1:5" ht="39" customHeight="1" thickBot="1">
      <c r="A395" s="137" t="s">
        <v>209</v>
      </c>
      <c r="B395" s="114">
        <v>3</v>
      </c>
      <c r="C395" s="114">
        <f>C383</f>
        <v>0</v>
      </c>
      <c r="D395" s="115">
        <f>D383</f>
        <v>0</v>
      </c>
      <c r="E395" s="108"/>
    </row>
    <row r="396" spans="1:5" ht="39" customHeight="1" thickBot="1">
      <c r="A396" s="390"/>
      <c r="B396" s="390"/>
      <c r="C396" s="390"/>
      <c r="D396" s="390"/>
      <c r="E396" s="108"/>
    </row>
    <row r="397" spans="1:5" ht="39" customHeight="1" thickBot="1">
      <c r="A397" s="391" t="s">
        <v>111</v>
      </c>
      <c r="B397" s="391"/>
      <c r="C397" s="138" t="e">
        <f>IF(D397&gt;50,"SATISFATÓRIO","INSATISFATÓRIO")</f>
        <v>#VALUE!</v>
      </c>
      <c r="D397" s="139" t="e">
        <f>((C393/12*1)+(C394/72*1)+(C395/483*3))/5*100</f>
        <v>#VALUE!</v>
      </c>
      <c r="E397" s="108"/>
    </row>
    <row r="398" spans="1:5" ht="39" customHeight="1" thickBot="1">
      <c r="A398" s="392"/>
      <c r="B398" s="392"/>
      <c r="C398" s="392"/>
      <c r="D398" s="392"/>
      <c r="E398" s="108"/>
    </row>
    <row r="399" spans="1:5" ht="39" customHeight="1">
      <c r="A399" s="201" t="s">
        <v>112</v>
      </c>
      <c r="B399" s="201"/>
      <c r="C399" s="201"/>
      <c r="D399" s="201"/>
    </row>
    <row r="400" spans="1:5" ht="39" customHeight="1">
      <c r="A400" s="202" t="s">
        <v>210</v>
      </c>
      <c r="B400" s="202"/>
      <c r="C400" s="202"/>
      <c r="D400" s="202"/>
    </row>
    <row r="401" spans="1:4" ht="39" customHeight="1" thickBot="1">
      <c r="A401" s="203"/>
      <c r="B401" s="203"/>
      <c r="C401" s="203"/>
      <c r="D401" s="203"/>
    </row>
    <row r="402" spans="1:4" ht="39" customHeight="1">
      <c r="A402" s="183" t="s">
        <v>113</v>
      </c>
      <c r="B402" s="183"/>
      <c r="C402" s="183"/>
      <c r="D402" s="183"/>
    </row>
    <row r="403" spans="1:4" ht="39" customHeight="1" thickBot="1">
      <c r="A403" s="203"/>
      <c r="B403" s="203"/>
      <c r="C403" s="203"/>
      <c r="D403" s="203"/>
    </row>
    <row r="404" spans="1:4" ht="39" customHeight="1">
      <c r="A404" s="185" t="s">
        <v>114</v>
      </c>
      <c r="B404" s="186"/>
      <c r="C404" s="186"/>
      <c r="D404" s="187"/>
    </row>
    <row r="405" spans="1:4" ht="39" customHeight="1" thickBot="1">
      <c r="A405" s="88" t="s">
        <v>440</v>
      </c>
      <c r="B405" s="89"/>
      <c r="C405" s="90" t="s">
        <v>441</v>
      </c>
      <c r="D405" s="91"/>
    </row>
    <row r="406" spans="1:4" ht="39" customHeight="1">
      <c r="A406" s="185" t="s">
        <v>442</v>
      </c>
      <c r="B406" s="186"/>
      <c r="C406" s="186"/>
      <c r="D406" s="187"/>
    </row>
    <row r="407" spans="1:4" ht="39" customHeight="1">
      <c r="A407" s="88" t="s">
        <v>443</v>
      </c>
      <c r="B407" s="92"/>
      <c r="C407" s="93" t="s">
        <v>441</v>
      </c>
      <c r="D407" s="94"/>
    </row>
    <row r="408" spans="1:4" ht="39" customHeight="1">
      <c r="A408" s="161"/>
      <c r="B408" s="162"/>
      <c r="C408" s="188"/>
      <c r="D408" s="163"/>
    </row>
    <row r="409" spans="1:4" ht="39" customHeight="1" thickBot="1">
      <c r="A409" s="189" t="s">
        <v>444</v>
      </c>
      <c r="B409" s="190"/>
      <c r="C409" s="190"/>
      <c r="D409" s="191"/>
    </row>
    <row r="410" spans="1:4" ht="39" customHeight="1">
      <c r="A410" s="192" t="s">
        <v>445</v>
      </c>
      <c r="B410" s="193"/>
      <c r="C410" s="193"/>
      <c r="D410" s="194"/>
    </row>
    <row r="411" spans="1:4" ht="39" customHeight="1" thickBot="1">
      <c r="A411" s="195"/>
      <c r="B411" s="156"/>
      <c r="C411" s="156"/>
      <c r="D411" s="157"/>
    </row>
    <row r="412" spans="1:4" ht="39" customHeight="1" thickBot="1">
      <c r="A412" s="171" t="s">
        <v>446</v>
      </c>
      <c r="B412" s="172"/>
      <c r="C412" s="172"/>
      <c r="D412" s="173"/>
    </row>
    <row r="413" spans="1:4" ht="39" customHeight="1">
      <c r="A413" s="158"/>
      <c r="B413" s="159"/>
      <c r="C413" s="159"/>
      <c r="D413" s="160"/>
    </row>
    <row r="414" spans="1:4" ht="39" customHeight="1">
      <c r="A414" s="161" t="s">
        <v>447</v>
      </c>
      <c r="B414" s="162"/>
      <c r="C414" s="162"/>
      <c r="D414" s="163"/>
    </row>
    <row r="415" spans="1:4" ht="39" customHeight="1">
      <c r="A415" s="164"/>
      <c r="B415" s="165"/>
      <c r="C415" s="166"/>
      <c r="D415" s="167"/>
    </row>
    <row r="416" spans="1:4" ht="39" customHeight="1">
      <c r="A416" s="168" t="s">
        <v>448</v>
      </c>
      <c r="B416" s="169"/>
      <c r="C416" s="169" t="s">
        <v>449</v>
      </c>
      <c r="D416" s="170"/>
    </row>
    <row r="417" spans="1:4" ht="39" customHeight="1">
      <c r="A417" s="149"/>
      <c r="B417" s="150"/>
      <c r="C417" s="150"/>
      <c r="D417" s="151"/>
    </row>
    <row r="418" spans="1:4" ht="39" customHeight="1">
      <c r="A418" s="95" t="s">
        <v>450</v>
      </c>
      <c r="B418" s="152"/>
      <c r="C418" s="153"/>
      <c r="D418" s="154"/>
    </row>
    <row r="419" spans="1:4" ht="39" customHeight="1">
      <c r="A419" s="95" t="s">
        <v>451</v>
      </c>
      <c r="B419" s="152"/>
      <c r="C419" s="153"/>
      <c r="D419" s="154"/>
    </row>
    <row r="420" spans="1:4" ht="39" customHeight="1" thickBot="1">
      <c r="A420" s="96" t="s">
        <v>441</v>
      </c>
      <c r="B420" s="155"/>
      <c r="C420" s="156"/>
      <c r="D420" s="157"/>
    </row>
  </sheetData>
  <sheetProtection algorithmName="SHA-512" hashValue="IIR/e+mMCzLUdAFgHxHUEH5NjTt3f1sRIoNFrPEu9ioC+E1JUMrpaMcLxBY5eeh8AWc+TjkJKFkJo0c4d8E0ZQ==" saltValue="/Erwy0qQwv54pdconG1ZpQ==" spinCount="100000" sheet="1" formatRows="0"/>
  <mergeCells count="416">
    <mergeCell ref="A417:D417"/>
    <mergeCell ref="B418:D418"/>
    <mergeCell ref="B419:D419"/>
    <mergeCell ref="B420:D420"/>
    <mergeCell ref="A413:D413"/>
    <mergeCell ref="A414:D414"/>
    <mergeCell ref="A415:B415"/>
    <mergeCell ref="C415:D415"/>
    <mergeCell ref="A416:B416"/>
    <mergeCell ref="C416:D416"/>
    <mergeCell ref="A406:D406"/>
    <mergeCell ref="A408:D408"/>
    <mergeCell ref="A409:D409"/>
    <mergeCell ref="A410:D410"/>
    <mergeCell ref="A411:D411"/>
    <mergeCell ref="A412:D412"/>
    <mergeCell ref="A399:D399"/>
    <mergeCell ref="A400:D400"/>
    <mergeCell ref="A401:D401"/>
    <mergeCell ref="A402:D402"/>
    <mergeCell ref="A403:D403"/>
    <mergeCell ref="A404:D404"/>
    <mergeCell ref="A390:B390"/>
    <mergeCell ref="C390:D390"/>
    <mergeCell ref="A391:D391"/>
    <mergeCell ref="A396:D396"/>
    <mergeCell ref="A397:B397"/>
    <mergeCell ref="A398:D398"/>
    <mergeCell ref="A385:D385"/>
    <mergeCell ref="A386:D386"/>
    <mergeCell ref="A387:D387"/>
    <mergeCell ref="A388:B388"/>
    <mergeCell ref="C388:D388"/>
    <mergeCell ref="A389:B389"/>
    <mergeCell ref="C389:D389"/>
    <mergeCell ref="A381:D381"/>
    <mergeCell ref="A382:B382"/>
    <mergeCell ref="A383:B383"/>
    <mergeCell ref="C383:C384"/>
    <mergeCell ref="D383:D384"/>
    <mergeCell ref="A384:B384"/>
    <mergeCell ref="A373:C373"/>
    <mergeCell ref="A374:C374"/>
    <mergeCell ref="B375:D375"/>
    <mergeCell ref="A376:B377"/>
    <mergeCell ref="A378:D378"/>
    <mergeCell ref="A379:B380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50:D350"/>
    <mergeCell ref="A351:D351"/>
    <mergeCell ref="A352:D352"/>
    <mergeCell ref="A353:C353"/>
    <mergeCell ref="A354:C354"/>
    <mergeCell ref="A342:C342"/>
    <mergeCell ref="A343:C343"/>
    <mergeCell ref="B344:D344"/>
    <mergeCell ref="A345:B346"/>
    <mergeCell ref="A347:D347"/>
    <mergeCell ref="A348:B349"/>
    <mergeCell ref="A335:C335"/>
    <mergeCell ref="A336:C336"/>
    <mergeCell ref="A338:C338"/>
    <mergeCell ref="A339:C339"/>
    <mergeCell ref="A340:C340"/>
    <mergeCell ref="A341:C341"/>
    <mergeCell ref="A337:C337"/>
    <mergeCell ref="A325:C325"/>
    <mergeCell ref="A326:C326"/>
    <mergeCell ref="A327:C327"/>
    <mergeCell ref="A332:C332"/>
    <mergeCell ref="A333:C333"/>
    <mergeCell ref="A334:C334"/>
    <mergeCell ref="A318:B319"/>
    <mergeCell ref="A320:D320"/>
    <mergeCell ref="A321:D321"/>
    <mergeCell ref="A322:D322"/>
    <mergeCell ref="A323:C323"/>
    <mergeCell ref="A324:C324"/>
    <mergeCell ref="A328:C328"/>
    <mergeCell ref="A329:C329"/>
    <mergeCell ref="A330:C330"/>
    <mergeCell ref="A331:C331"/>
    <mergeCell ref="A311:C311"/>
    <mergeCell ref="A312:C312"/>
    <mergeCell ref="A313:C313"/>
    <mergeCell ref="B314:D314"/>
    <mergeCell ref="A315:B316"/>
    <mergeCell ref="A317:D317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D287"/>
    <mergeCell ref="A288:C288"/>
    <mergeCell ref="A289:C289"/>
    <mergeCell ref="A290:C290"/>
    <mergeCell ref="A291:C291"/>
    <mergeCell ref="A292:C292"/>
    <mergeCell ref="A280:C280"/>
    <mergeCell ref="A281:C281"/>
    <mergeCell ref="A282:C282"/>
    <mergeCell ref="B283:D283"/>
    <mergeCell ref="A284:B285"/>
    <mergeCell ref="A286:D286"/>
    <mergeCell ref="A274:C274"/>
    <mergeCell ref="A275:C275"/>
    <mergeCell ref="A276:C276"/>
    <mergeCell ref="A277:C277"/>
    <mergeCell ref="A278:C278"/>
    <mergeCell ref="A279:C279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6:D256"/>
    <mergeCell ref="A257:C257"/>
    <mergeCell ref="A258:C258"/>
    <mergeCell ref="A259:C259"/>
    <mergeCell ref="A260:C260"/>
    <mergeCell ref="A261:C261"/>
    <mergeCell ref="A249:C249"/>
    <mergeCell ref="A250:C250"/>
    <mergeCell ref="A251:C251"/>
    <mergeCell ref="B252:D252"/>
    <mergeCell ref="A253:B254"/>
    <mergeCell ref="A255:D255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0:C230"/>
    <mergeCell ref="B231:D231"/>
    <mergeCell ref="A232:B233"/>
    <mergeCell ref="A234:D234"/>
    <mergeCell ref="A235:D235"/>
    <mergeCell ref="A236:C236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1:B212"/>
    <mergeCell ref="A213:D213"/>
    <mergeCell ref="A214:D214"/>
    <mergeCell ref="A215:D215"/>
    <mergeCell ref="A216:C216"/>
    <mergeCell ref="A217:C217"/>
    <mergeCell ref="A204:C204"/>
    <mergeCell ref="A205:C205"/>
    <mergeCell ref="A206:C206"/>
    <mergeCell ref="B207:D207"/>
    <mergeCell ref="A208:B209"/>
    <mergeCell ref="A210:D210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D180"/>
    <mergeCell ref="A181:D181"/>
    <mergeCell ref="A182:C182"/>
    <mergeCell ref="A183:C183"/>
    <mergeCell ref="A184:C184"/>
    <mergeCell ref="A185:C185"/>
    <mergeCell ref="A176:C176"/>
    <mergeCell ref="B177:D177"/>
    <mergeCell ref="A178:B179"/>
    <mergeCell ref="A167:C167"/>
    <mergeCell ref="A168:C168"/>
    <mergeCell ref="A169:C169"/>
    <mergeCell ref="A170:C170"/>
    <mergeCell ref="A172:C172"/>
    <mergeCell ref="A161:C161"/>
    <mergeCell ref="A162:C162"/>
    <mergeCell ref="A163:C163"/>
    <mergeCell ref="A164:C164"/>
    <mergeCell ref="A166:C166"/>
    <mergeCell ref="A165:C165"/>
    <mergeCell ref="A171:C171"/>
    <mergeCell ref="A173:C173"/>
    <mergeCell ref="A174:C174"/>
    <mergeCell ref="A175:C175"/>
    <mergeCell ref="A154:C154"/>
    <mergeCell ref="B155:D155"/>
    <mergeCell ref="A156:B157"/>
    <mergeCell ref="A158:D158"/>
    <mergeCell ref="A159:D159"/>
    <mergeCell ref="A160:C160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29:C129"/>
    <mergeCell ref="B130:D130"/>
    <mergeCell ref="A131:B132"/>
    <mergeCell ref="A133:D133"/>
    <mergeCell ref="A134:D134"/>
    <mergeCell ref="A135:C135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D105"/>
    <mergeCell ref="A106:D106"/>
    <mergeCell ref="A107:C107"/>
    <mergeCell ref="A108:C108"/>
    <mergeCell ref="A109:C109"/>
    <mergeCell ref="A110:C110"/>
    <mergeCell ref="A99:D99"/>
    <mergeCell ref="A100:D100"/>
    <mergeCell ref="A101:D101"/>
    <mergeCell ref="A102:D102"/>
    <mergeCell ref="A103:D103"/>
    <mergeCell ref="A104:D104"/>
    <mergeCell ref="A95:B95"/>
    <mergeCell ref="A96:B96"/>
    <mergeCell ref="C96:C97"/>
    <mergeCell ref="D96:D97"/>
    <mergeCell ref="A97:B97"/>
    <mergeCell ref="A98:D98"/>
    <mergeCell ref="A89:C89"/>
    <mergeCell ref="A90:C90"/>
    <mergeCell ref="A91:C91"/>
    <mergeCell ref="A92:C92"/>
    <mergeCell ref="B93:D93"/>
    <mergeCell ref="A94:D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D65"/>
    <mergeCell ref="A66:D66"/>
    <mergeCell ref="A67:C67"/>
    <mergeCell ref="A68:C68"/>
    <mergeCell ref="A69:C69"/>
    <mergeCell ref="A70:C70"/>
    <mergeCell ref="A61:B61"/>
    <mergeCell ref="A62:B62"/>
    <mergeCell ref="C62:C63"/>
    <mergeCell ref="D62:D63"/>
    <mergeCell ref="A63:B63"/>
    <mergeCell ref="A64:D64"/>
    <mergeCell ref="A55:C55"/>
    <mergeCell ref="A56:C56"/>
    <mergeCell ref="A57:C57"/>
    <mergeCell ref="A58:C58"/>
    <mergeCell ref="B59:D59"/>
    <mergeCell ref="A60:D60"/>
    <mergeCell ref="A49:C49"/>
    <mergeCell ref="A50:C50"/>
    <mergeCell ref="A51:C51"/>
    <mergeCell ref="B52:D52"/>
    <mergeCell ref="A53:C53"/>
    <mergeCell ref="A54:C54"/>
    <mergeCell ref="A43:C43"/>
    <mergeCell ref="A44:C44"/>
    <mergeCell ref="B45:D45"/>
    <mergeCell ref="A46:C46"/>
    <mergeCell ref="A47:C47"/>
    <mergeCell ref="A48:C48"/>
    <mergeCell ref="A40:C40"/>
    <mergeCell ref="A41:C41"/>
    <mergeCell ref="A42:C42"/>
    <mergeCell ref="A31:D31"/>
    <mergeCell ref="A32:C32"/>
    <mergeCell ref="A33:C33"/>
    <mergeCell ref="A34:C34"/>
    <mergeCell ref="A35:C35"/>
    <mergeCell ref="A36:C36"/>
    <mergeCell ref="A37:C37"/>
    <mergeCell ref="B38:D38"/>
    <mergeCell ref="A39:C39"/>
    <mergeCell ref="A1:D1"/>
    <mergeCell ref="A2:D2"/>
    <mergeCell ref="A16:D16"/>
    <mergeCell ref="B15:D15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3:D3"/>
    <mergeCell ref="A4:D4"/>
    <mergeCell ref="A5:D5"/>
    <mergeCell ref="B6:D6"/>
    <mergeCell ref="A7:D7"/>
    <mergeCell ref="A8:D8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</mergeCells>
  <conditionalFormatting sqref="C397">
    <cfRule type="containsText" dxfId="3" priority="4" operator="containsText" text="INSATISFATÓRIO">
      <formula>NOT(ISERROR(SEARCH("INSATISFATÓRIO",C397)))</formula>
    </cfRule>
  </conditionalFormatting>
  <conditionalFormatting sqref="D397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DADOS!$A$43:$A$176</xm:f>
          </x14:formula1>
          <xm:sqref>B15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DADOS!$A$2:$A$5</xm:f>
          </x14:formula1>
          <xm:sqref>D68:D91 D150:D153 D367:D368 D304:D309 D109:D121 D123:D125 D127:D128 D137:D144 D146:D148 D167:D169 D171:D175 D184:D191 D193:D198 D200:D205 D223:D224 D218:D221 D226:D229 D238:D240 D242:D244 D246:D250 D259:D267 D269:D277 D279:D281 D290:D302 D162:D165 D325:D331 D333:D337 D311:D312 D339:D342 D355:D365 D370:D373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XXVII A Form Autoavaliação</vt:lpstr>
      <vt:lpstr>XXVII B Form Superior Imediato</vt:lpstr>
      <vt:lpstr>XXVII C Form Consenso</vt:lpstr>
      <vt:lpstr>'XXVII B Form Superior Imediato'!Area_de_impressao</vt:lpstr>
      <vt:lpstr>'XXVII A Form Autoavaliação'!Titulos_de_impressao</vt:lpstr>
      <vt:lpstr>'XXVII B Form Superior Imediato'!Titulos_de_impressao</vt:lpstr>
      <vt:lpstr>'XXVII C Form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2023-02-09T21:05:32Z</cp:lastPrinted>
  <dcterms:created xsi:type="dcterms:W3CDTF">2022-11-17T12:34:23Z</dcterms:created>
  <dcterms:modified xsi:type="dcterms:W3CDTF">2023-09-14T15:05:37Z</dcterms:modified>
</cp:coreProperties>
</file>