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W:\SEDE\atg\agp\#ADSE_Formularios_Final\PUBLICAÇÃO NO PORTAL\"/>
    </mc:Choice>
  </mc:AlternateContent>
  <bookViews>
    <workbookView xWindow="-120" yWindow="-120" windowWidth="20730" windowHeight="11160" firstSheet="1" activeTab="1"/>
  </bookViews>
  <sheets>
    <sheet name="DADOS" sheetId="13" state="hidden" r:id="rId1"/>
    <sheet name="XXV A Form Autoavaliação" sheetId="1" r:id="rId2"/>
    <sheet name="XXV B Form Superior Imediato" sheetId="12" r:id="rId3"/>
    <sheet name="XXV C Form Consenso" sheetId="11" r:id="rId4"/>
  </sheets>
  <definedNames>
    <definedName name="_xlnm.Print_Titles" localSheetId="1">'XXV A Form Autoavaliação'!$1:$3</definedName>
    <definedName name="_xlnm.Print_Titles" localSheetId="2">'XXV B Form Superior Imediato'!$1:$3</definedName>
    <definedName name="_xlnm.Print_Titles" localSheetId="3">'XXV C Form Consenso'!$1:$3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5" i="11" l="1"/>
  <c r="E369" i="11"/>
  <c r="D369" i="11"/>
  <c r="C372" i="11" s="1"/>
  <c r="C375" i="11" s="1"/>
  <c r="D375" i="11" s="1"/>
  <c r="E330" i="11"/>
  <c r="E336" i="11" s="1"/>
  <c r="D330" i="11"/>
  <c r="C333" i="11" s="1"/>
  <c r="E304" i="11"/>
  <c r="D304" i="11"/>
  <c r="C307" i="11" s="1"/>
  <c r="D307" i="11" s="1"/>
  <c r="E273" i="11"/>
  <c r="D273" i="11"/>
  <c r="C276" i="11" s="1"/>
  <c r="D276" i="11" s="1"/>
  <c r="E242" i="11"/>
  <c r="D242" i="11"/>
  <c r="C245" i="11" s="1"/>
  <c r="D245" i="11" s="1"/>
  <c r="E221" i="11"/>
  <c r="E310" i="11" s="1"/>
  <c r="D221" i="11"/>
  <c r="C224" i="11" s="1"/>
  <c r="E197" i="11"/>
  <c r="D197" i="11"/>
  <c r="C200" i="11" s="1"/>
  <c r="D200" i="11" s="1"/>
  <c r="E167" i="11"/>
  <c r="D167" i="11"/>
  <c r="C170" i="11" s="1"/>
  <c r="D170" i="11" s="1"/>
  <c r="E145" i="11"/>
  <c r="D145" i="11"/>
  <c r="C148" i="11" s="1"/>
  <c r="D148" i="11" s="1"/>
  <c r="E120" i="11"/>
  <c r="E203" i="11" s="1"/>
  <c r="D120" i="11"/>
  <c r="C123" i="11" s="1"/>
  <c r="E82" i="11"/>
  <c r="D82" i="11"/>
  <c r="C86" i="11" s="1"/>
  <c r="E37" i="12"/>
  <c r="E375" i="12"/>
  <c r="E369" i="12"/>
  <c r="D369" i="12"/>
  <c r="C372" i="12" s="1"/>
  <c r="C375" i="12" s="1"/>
  <c r="D375" i="12" s="1"/>
  <c r="E330" i="12"/>
  <c r="E336" i="12" s="1"/>
  <c r="D330" i="12"/>
  <c r="C333" i="12" s="1"/>
  <c r="C336" i="12" s="1"/>
  <c r="D336" i="12" s="1"/>
  <c r="E304" i="12"/>
  <c r="D304" i="12"/>
  <c r="C307" i="12" s="1"/>
  <c r="D307" i="12" s="1"/>
  <c r="E273" i="12"/>
  <c r="D273" i="12"/>
  <c r="C276" i="12" s="1"/>
  <c r="D276" i="12" s="1"/>
  <c r="E242" i="12"/>
  <c r="D242" i="12"/>
  <c r="C245" i="12" s="1"/>
  <c r="D245" i="12" s="1"/>
  <c r="E221" i="12"/>
  <c r="E310" i="12" s="1"/>
  <c r="D221" i="12"/>
  <c r="C224" i="12" s="1"/>
  <c r="E197" i="12"/>
  <c r="D197" i="12"/>
  <c r="C200" i="12" s="1"/>
  <c r="D200" i="12" s="1"/>
  <c r="E167" i="12"/>
  <c r="D167" i="12"/>
  <c r="C170" i="12" s="1"/>
  <c r="D170" i="12" s="1"/>
  <c r="E145" i="12"/>
  <c r="D145" i="12"/>
  <c r="C148" i="12" s="1"/>
  <c r="D148" i="12" s="1"/>
  <c r="E120" i="12"/>
  <c r="E203" i="12" s="1"/>
  <c r="D120" i="12"/>
  <c r="C123" i="12" s="1"/>
  <c r="E82" i="12"/>
  <c r="D82" i="12"/>
  <c r="C86" i="12" s="1"/>
  <c r="D79" i="1"/>
  <c r="E79" i="1"/>
  <c r="E374" i="1"/>
  <c r="D123" i="11" l="1"/>
  <c r="C203" i="11"/>
  <c r="D224" i="11"/>
  <c r="C310" i="11"/>
  <c r="D310" i="11" s="1"/>
  <c r="C336" i="11"/>
  <c r="D336" i="11" s="1"/>
  <c r="D333" i="11"/>
  <c r="E377" i="11"/>
  <c r="D86" i="11"/>
  <c r="D389" i="11" s="1"/>
  <c r="C389" i="11"/>
  <c r="D372" i="11"/>
  <c r="D86" i="12"/>
  <c r="D389" i="12" s="1"/>
  <c r="C389" i="12"/>
  <c r="E377" i="12"/>
  <c r="C203" i="12"/>
  <c r="D123" i="12"/>
  <c r="D224" i="12"/>
  <c r="C310" i="12"/>
  <c r="D310" i="12" s="1"/>
  <c r="D372" i="12"/>
  <c r="D333" i="12"/>
  <c r="C378" i="11" l="1"/>
  <c r="D203" i="11"/>
  <c r="C378" i="12"/>
  <c r="D203" i="12"/>
  <c r="D378" i="11" l="1"/>
  <c r="D390" i="11" s="1"/>
  <c r="C390" i="11"/>
  <c r="D378" i="12"/>
  <c r="D390" i="12" s="1"/>
  <c r="C390" i="12"/>
  <c r="E61" i="11" l="1"/>
  <c r="E58" i="1"/>
  <c r="D58" i="12" l="1"/>
  <c r="E58" i="12" s="1"/>
  <c r="D51" i="12"/>
  <c r="E51" i="12" s="1"/>
  <c r="D44" i="12"/>
  <c r="E44" i="12" s="1"/>
  <c r="D37" i="12"/>
  <c r="C62" i="12" l="1"/>
  <c r="D62" i="12" l="1"/>
  <c r="D388" i="12" s="1"/>
  <c r="C388" i="12"/>
  <c r="D392" i="12" s="1"/>
  <c r="C392" i="12" s="1"/>
  <c r="D51" i="11"/>
  <c r="D44" i="11"/>
  <c r="D37" i="11"/>
  <c r="D58" i="11" l="1"/>
  <c r="C62" i="11" s="1"/>
  <c r="C388" i="11" s="1"/>
  <c r="D392" i="11" s="1"/>
  <c r="C392" i="11" s="1"/>
  <c r="D62" i="11" l="1"/>
  <c r="D388" i="11" s="1"/>
  <c r="D301" i="1" l="1"/>
  <c r="E301" i="1"/>
  <c r="D270" i="1"/>
  <c r="E270" i="1"/>
  <c r="D239" i="1"/>
  <c r="E239" i="1"/>
  <c r="E218" i="1"/>
  <c r="D218" i="1"/>
  <c r="D194" i="1"/>
  <c r="E194" i="1"/>
  <c r="D164" i="1"/>
  <c r="E164" i="1"/>
  <c r="D117" i="1"/>
  <c r="D142" i="1"/>
  <c r="E142" i="1"/>
  <c r="E117" i="1"/>
  <c r="D366" i="1" l="1"/>
  <c r="C369" i="1" s="1"/>
  <c r="D369" i="1" s="1"/>
  <c r="C197" i="1"/>
  <c r="D197" i="1" s="1"/>
  <c r="E366" i="1"/>
  <c r="E372" i="1" s="1"/>
  <c r="D327" i="1"/>
  <c r="C330" i="1" s="1"/>
  <c r="D330" i="1" s="1"/>
  <c r="E327" i="1"/>
  <c r="E333" i="1" s="1"/>
  <c r="C273" i="1"/>
  <c r="D273" i="1" s="1"/>
  <c r="C242" i="1"/>
  <c r="D242" i="1" s="1"/>
  <c r="C167" i="1"/>
  <c r="D167" i="1" s="1"/>
  <c r="E200" i="1"/>
  <c r="C83" i="1"/>
  <c r="D83" i="1" s="1"/>
  <c r="D55" i="1"/>
  <c r="D48" i="1"/>
  <c r="D41" i="1"/>
  <c r="D34" i="1"/>
  <c r="C333" i="1" l="1"/>
  <c r="D333" i="1" s="1"/>
  <c r="C372" i="1"/>
  <c r="D372" i="1" s="1"/>
  <c r="D386" i="1"/>
  <c r="C120" i="1"/>
  <c r="D120" i="1" s="1"/>
  <c r="E307" i="1"/>
  <c r="C386" i="1"/>
  <c r="C304" i="1"/>
  <c r="D304" i="1" s="1"/>
  <c r="C221" i="1"/>
  <c r="D221" i="1" s="1"/>
  <c r="C145" i="1"/>
  <c r="D145" i="1" s="1"/>
  <c r="C59" i="1"/>
  <c r="C385" i="1" s="1"/>
  <c r="C307" i="1" l="1"/>
  <c r="D307" i="1" s="1"/>
  <c r="D59" i="1"/>
  <c r="D385" i="1" s="1"/>
  <c r="C200" i="1"/>
  <c r="D200" i="1" s="1"/>
  <c r="C375" i="1" l="1"/>
  <c r="D375" i="1" s="1"/>
  <c r="D387" i="1" l="1"/>
  <c r="C387" i="1"/>
  <c r="D389" i="1" s="1"/>
  <c r="C389" i="1" l="1"/>
</calcChain>
</file>

<file path=xl/sharedStrings.xml><?xml version="1.0" encoding="utf-8"?>
<sst xmlns="http://schemas.openxmlformats.org/spreadsheetml/2006/main" count="1581" uniqueCount="530">
  <si>
    <t>NOME DO SERVIDOR:</t>
  </si>
  <si>
    <t>RG:</t>
  </si>
  <si>
    <t>Critério</t>
  </si>
  <si>
    <t>Pontuação</t>
  </si>
  <si>
    <t>Supera a expectativa</t>
  </si>
  <si>
    <t>SATISFATÓRIO</t>
  </si>
  <si>
    <t>Abaixo da expectativa</t>
  </si>
  <si>
    <t>≤ 50%</t>
  </si>
  <si>
    <t>CRITÉRIOS DE DESEMPENHO</t>
  </si>
  <si>
    <t>1. Pratica a escuta ativa, fazendo a leitura da comunicação não verbal.</t>
  </si>
  <si>
    <t>2. Ouve com atenção o interlocutor expor as ideias, sem interrompê-lo.</t>
  </si>
  <si>
    <t>3. Utiliza com eficácia os meios e padrões de comunicação da ADAPAR.</t>
  </si>
  <si>
    <t>4. Emprega a Língua Portuguesa corretamente, nas formas oral e escrita, utilizando vocabulário adequado às situações profissionais.</t>
  </si>
  <si>
    <t>5. Fornece e aceita feedback de forma rotineira, específica, imparcial e objetiva.</t>
  </si>
  <si>
    <t>6. Comunica-se com clareza, objetividade, respeito e cordialidade.</t>
  </si>
  <si>
    <t>7. Compartilha informações para o desempenho do trabalho.</t>
  </si>
  <si>
    <t>8. Utiliza com eficácia os recursos tecnológicos em uso para comunicação pela ADAPAR.</t>
  </si>
  <si>
    <t>9. Cumpre os padrões e processos de comunicação da ADAPAR.</t>
  </si>
  <si>
    <t>10.Responde prontamente às solicitações.</t>
  </si>
  <si>
    <t>11. Argumenta com dados e fatos.</t>
  </si>
  <si>
    <t>12. Revisa os materiais escritos antes de encaminhar.</t>
  </si>
  <si>
    <t>13. Está aberto para receber informações.</t>
  </si>
  <si>
    <t>1. Comunica-se buscando entender a perspectiva do outro.</t>
  </si>
  <si>
    <t xml:space="preserve">2. Certifica-se do entendimento correto da mensagem, ao final da interlocução. </t>
  </si>
  <si>
    <t>3. Adequa a comunicação ao estilo do outro.</t>
  </si>
  <si>
    <t>1. Participa ativamente de programas, projetos e ações.</t>
  </si>
  <si>
    <t>2. Executa as atividades sob sua responsabilidade, de acordo com os padrões, prazos, metas e indicadores acordadas.</t>
  </si>
  <si>
    <t>3. Realiza as atividades com efetividade.</t>
  </si>
  <si>
    <t>4. Compartilha informações relevantes para o desempenho do trabalho com qualidade.</t>
  </si>
  <si>
    <t>5. Adota novas práticas e procedimentos com agilidade.</t>
  </si>
  <si>
    <t>6. Atua com foco na melhoria continua, evitando desperdícios na sua etapa de trabalho.</t>
  </si>
  <si>
    <t>7. Faz a entrega dentro do prazo e qualidade estipulada.</t>
  </si>
  <si>
    <t>8. Adota postura de resiliência frente as diferentes demandas.</t>
  </si>
  <si>
    <t xml:space="preserve">1. Identifica e analisa os problemas e toma decisões eficazes. </t>
  </si>
  <si>
    <t>2. Propõe melhorias nos processos, com base em metodologias.</t>
  </si>
  <si>
    <t>3. Otimiza o tempo na execução das atividades.</t>
  </si>
  <si>
    <t>2. Propõe melhorias no planejamento operacional, com efetividade e qualidade.</t>
  </si>
  <si>
    <t>3. Acompanha e faz correções quanto ao cumprimento das etapas planejadas.</t>
  </si>
  <si>
    <t>1. Acompanha, propõe ações corretivas e revisa os planos, com agilidade.</t>
  </si>
  <si>
    <t>2. Propõe melhorias no planejamento dos programas, com efetividade e qualidade.</t>
  </si>
  <si>
    <t>3. Define e ajusta resultados esperados, objetivos, metas, ações táticas e operacionais, com transparência.</t>
  </si>
  <si>
    <t>4. Identifica ameaças e oportunidades, e comunica por meio dos canais institucionais.</t>
  </si>
  <si>
    <t>1. Atua em conformidade com os valores da Instituição.</t>
  </si>
  <si>
    <t>2. Adapta-se à diversidade do ambiente de trabalho, com respeito e ética.</t>
  </si>
  <si>
    <t>3. Compartilha informações e manifesta-se em situações para o bom desempenho das ações ou que possam prejudicar os resultados.</t>
  </si>
  <si>
    <t>4. É flexível e aberto a mudanças, aceitando ideias e opiniões diversas.</t>
  </si>
  <si>
    <t>5. Atua conforme os limites de competência e atribuições acordadas.</t>
  </si>
  <si>
    <t>6. Participa nas tarefas com entusiasmo.</t>
  </si>
  <si>
    <t>7. Fornece e aceita feedback de forma rotineira, específica, imparcial, objetiva, e com respeito.</t>
  </si>
  <si>
    <t>8. Expressa ideias com respeito, sem receio de ser criticado.</t>
  </si>
  <si>
    <t>1. Facilita a tomada de decisão nas atividades em grupo, com respeito.</t>
  </si>
  <si>
    <t>2. Desenvolve a credibilidade entre as pessoas.</t>
  </si>
  <si>
    <t>3. Decide cooperativamente, com base em dados e fatos.</t>
  </si>
  <si>
    <t>4.Media as situações de conflito com imparcialidade.</t>
  </si>
  <si>
    <t>5. Identifica oportunidades e propõe parcerias para atuação em rede, com sustentabilidade.</t>
  </si>
  <si>
    <t>6. Interage ativamente na sua área de atuação, demonstrando conhecimento do negócio.</t>
  </si>
  <si>
    <t>1.Demonstra iniciativa para resolução de problemas.</t>
  </si>
  <si>
    <t>2. Cumpre os prazos legais ou acordados para a disponibilização de recursos.</t>
  </si>
  <si>
    <t>3. Comunica-se, na forma oral e escrita, com clareza, precisão e objetividade.</t>
  </si>
  <si>
    <t>4.É organizado na coleta de dados e produção de informações.</t>
  </si>
  <si>
    <t>1.Analisa criticamente a solicitação e utilização de recursos.</t>
  </si>
  <si>
    <t>2. Monitora e comunica com agilidade a disponibilidade de recursos.</t>
  </si>
  <si>
    <t>1.Incorpora novas práticas e procedimentos com agilidade ao seu cotidiano de trabalho.</t>
  </si>
  <si>
    <t>2. Entende a necessidade dos usuários dos serviços.</t>
  </si>
  <si>
    <t>3. Busca orientação para transferir ou adaptar métodos e ideias de outros processos para seu ambiente de trabalho.</t>
  </si>
  <si>
    <t>1.Propõe novas ideias e formas de trabalhar para superar impasses.</t>
  </si>
  <si>
    <t>2. Baseia suas decisões em dados e evidência.</t>
  </si>
  <si>
    <t>3. Analisa e implementa conceitos advindos dos processos da própria Instituição ou de outras, que podem aumentar a qualidade e efetividade em seu campo de atuação.</t>
  </si>
  <si>
    <t>1. Integra os processos da Instituição aos da sua área de atuação.</t>
  </si>
  <si>
    <t>2. Utiliza as ferramentas da qualidade na sua área de atuação.</t>
  </si>
  <si>
    <t xml:space="preserve">3. Identifica desvios nos processos de trabalho. </t>
  </si>
  <si>
    <t xml:space="preserve">4. Identifica oportunidades e sugere melhorias. </t>
  </si>
  <si>
    <t>5. Cumpre normas e requisitos de qualidade.</t>
  </si>
  <si>
    <t>6. Adapta-se a novas práticas e procedimentos.</t>
  </si>
  <si>
    <t>7. É atento e disciplinado.</t>
  </si>
  <si>
    <t>8. É organizado.</t>
  </si>
  <si>
    <t>9. Informa falhas e problemas.</t>
  </si>
  <si>
    <t>2. É persuasivo.</t>
  </si>
  <si>
    <t>3. É resiliente.</t>
  </si>
  <si>
    <t xml:space="preserve">4. Possui análise criteriosa. </t>
  </si>
  <si>
    <t xml:space="preserve">5. Antecipa-se a problemas. </t>
  </si>
  <si>
    <t>6. Toma decisões no seu nível de alçada.</t>
  </si>
  <si>
    <t xml:space="preserve">7. Propõe soluções operacionais. </t>
  </si>
  <si>
    <t>8. Aceita críticas.</t>
  </si>
  <si>
    <t>9. Faz sugestões para melhoria dos processos.</t>
  </si>
  <si>
    <t>1.Age conforme os valores da Instituição.</t>
  </si>
  <si>
    <t>2.Adapta-se ao estilo de comunicação do interlocutor.</t>
  </si>
  <si>
    <t>3. Atua conforme os princípios da administração pública e os deveres do servidor público.</t>
  </si>
  <si>
    <t xml:space="preserve">4. Coopera frente às limitações dos demais servidores.  </t>
  </si>
  <si>
    <t>5. Contribui para a melhoria das relações no ambiente de trabalho através de diálogo transparente.</t>
  </si>
  <si>
    <t>6. Ouve as diferentes opiniões e manifesta seus pontos de vista de forma respeitosa.</t>
  </si>
  <si>
    <t>7. Atua com maturidade emocional frente as divergências no ambiente de trabalho.</t>
  </si>
  <si>
    <t>8. Fornece e aceita feedback de forma rotineira, específica, imparcial e objetiva.</t>
  </si>
  <si>
    <t>9.Comunica-se de forma clara e assertiva.</t>
  </si>
  <si>
    <t>1.Considera as necessidades dos seus pares para tomar decisões.</t>
  </si>
  <si>
    <t>2.Pratica a escuta ativa nas relações de trabalho.</t>
  </si>
  <si>
    <t>3. Atua de forma produtiva nos relacionamentos.</t>
  </si>
  <si>
    <t>4. Faz os empréstimos do estilo do outro, para ter uma abordagem assertiva.</t>
  </si>
  <si>
    <t>5. Resolve conflitos e mal entendidos.</t>
  </si>
  <si>
    <t>6. Adota os pressupostos da comunicação não violenta, entendendo os sentimentos e necessidades de cada um.</t>
  </si>
  <si>
    <t>10. Contribui de forma positiva para um ambiente saudável.</t>
  </si>
  <si>
    <t>11. Evita confronto e busca dialogar.</t>
  </si>
  <si>
    <t>12. Assume seus erros.</t>
  </si>
  <si>
    <t>13.Disponibiliza-se para ajudar o outro.</t>
  </si>
  <si>
    <t>2. CICLO DE AVALIAÇÃO</t>
  </si>
  <si>
    <t>%</t>
  </si>
  <si>
    <t xml:space="preserve">EVIDÊNCIAS </t>
  </si>
  <si>
    <t xml:space="preserve">Data:                   </t>
  </si>
  <si>
    <t xml:space="preserve"> Atribuições do cargo</t>
  </si>
  <si>
    <t>NOME DO AVALIADOR:</t>
  </si>
  <si>
    <t xml:space="preserve">ESCALA AVALIATIVA </t>
  </si>
  <si>
    <t>RESULTADO FINAL</t>
  </si>
  <si>
    <t>7. PONTOS DE OBSERVAÇÃO</t>
  </si>
  <si>
    <t>8. COMENTÁRIOS ADICIONAIS</t>
  </si>
  <si>
    <t xml:space="preserve">9. ASSINATURA DO SERVIDOR E DATA </t>
  </si>
  <si>
    <t xml:space="preserve">                 AGÊNCIA DE DEFESA AGROPECUÁRIA DO PARANÁ - ADAPAR</t>
  </si>
  <si>
    <t>FORMULÁRIO DE AVALIAÇÃO DE DESEMPENHO DO SERVIDOR ESTÁVEL - ADSE</t>
  </si>
  <si>
    <t>Autoavaliação</t>
  </si>
  <si>
    <t>1. IDENTIFICAÇÃO</t>
  </si>
  <si>
    <t>1.1 DO SERVIDOR AVALIADO</t>
  </si>
  <si>
    <t>CARGO:</t>
  </si>
  <si>
    <t>FUNÇÃO:</t>
  </si>
  <si>
    <t>URS DE APUCARANA</t>
  </si>
  <si>
    <t xml:space="preserve">UNIDADE DE LOTAÇÃO: </t>
  </si>
  <si>
    <t>ULSA DE BANDEIRANTES</t>
  </si>
  <si>
    <t>Utilize a seguinte escala para avaliação de todos os indicadores deste formulário.</t>
  </si>
  <si>
    <t>Atende a expectativa</t>
  </si>
  <si>
    <t>Assinale com "X", nos fatores abaixo, o indicador que corresponde a forma como você se avalia. No final de cada fator deverá ser descrito no campo "Evidências" quais os dados e fatos validam o valor atribuído.</t>
  </si>
  <si>
    <t>NOTAS</t>
  </si>
  <si>
    <t>X</t>
  </si>
  <si>
    <t>Resultado do Fator 3.1</t>
  </si>
  <si>
    <t>Descrição das evidências:</t>
  </si>
  <si>
    <t>Descumpre constantemente o horário de trabalho e a carga horária estabelecidos pela instituição, registrando quase sempre atrasos e saídas antecipadas com frequência.</t>
  </si>
  <si>
    <t>Apresenta dificuldades para cumprir o horário de trabalho e a carga horária estabelecidos pela instituição, registrando atrasos e saídas antecipadas com frequência.</t>
  </si>
  <si>
    <t>Quase sempre cumpre o horário de trabalho e a carga horária estabelecidos pela instituição, registrando alguns atrasos ou saídas antecipadas.</t>
  </si>
  <si>
    <t>Cumpre rigorosamente o horário de trabalho e a carga horária estabelecidos pela instituição, não registrando atrasos nem saídas antecipadas.</t>
  </si>
  <si>
    <t>Resultado do Fator 3.2</t>
  </si>
  <si>
    <t>Resultado do Fator 3.3</t>
  </si>
  <si>
    <t>Resultado do Fator 3.4</t>
  </si>
  <si>
    <t>RESULTADO DO ITEM 3 REQUISITOS:</t>
  </si>
  <si>
    <t>Pontuação Alcançada*</t>
  </si>
  <si>
    <t>% Alcançado**</t>
  </si>
  <si>
    <t>**O % Alcançado é calculado a partir da razão entre a Pontuação Alcançada e a Pontuação Máxima no Item, multiplicado por 100.</t>
  </si>
  <si>
    <t>Selecione dentre as pontuações a nota que você se avalia perante a cada uma destas atribuições. Deverá ser descrito no campo "Evidências" quais os dados e fatos validam o valor atribuído a cada uma delas.</t>
  </si>
  <si>
    <t>Resultado do Item 4</t>
  </si>
  <si>
    <t>RESULTADO DO ITEM 4 EFICIÊNCIA:</t>
  </si>
  <si>
    <t xml:space="preserve">*A Pontuação Alcançada refere-se ao Resultado do Item 4, o qual é resultante da somatória das pontuações atribuídas nos indicadores.      </t>
  </si>
  <si>
    <t>Selecione dentre as pontuações a nota que você se avalia perante cada uma das competências. Deverá ser descrito no campo "Evidências" quais os dados e fatos validam o valor atribuído a cada uma delas.</t>
  </si>
  <si>
    <t xml:space="preserve">Resultado do Fator 5.1 - I </t>
  </si>
  <si>
    <t xml:space="preserve">Básico </t>
  </si>
  <si>
    <t>Intermediário</t>
  </si>
  <si>
    <t>RESULTADO DO FATOR 5.1 - I COMPETÊNCIA COMUNICAÇÃO</t>
  </si>
  <si>
    <r>
      <t>Pontuação Alcançada</t>
    </r>
    <r>
      <rPr>
        <b/>
        <vertAlign val="superscript"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</si>
  <si>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rFont val="Calibri"/>
        <family val="2"/>
      </rPr>
      <t>2</t>
    </r>
  </si>
  <si>
    <r>
      <t>TIPO DE AVALIAÇÃO:</t>
    </r>
    <r>
      <rPr>
        <sz val="11"/>
        <rFont val="Calibri"/>
        <family val="2"/>
        <scheme val="minor"/>
      </rPr>
      <t xml:space="preserve">           </t>
    </r>
  </si>
  <si>
    <r>
      <t xml:space="preserve">3. REQUISITOS </t>
    </r>
    <r>
      <rPr>
        <sz val="11"/>
        <rFont val="Calibri"/>
        <family val="2"/>
        <scheme val="minor"/>
      </rPr>
      <t>(pontuação máxima no item = 12)</t>
    </r>
  </si>
  <si>
    <r>
      <t>*</t>
    </r>
    <r>
      <rPr>
        <sz val="11"/>
        <color rgb="FF000000"/>
        <rFont val="Calibri"/>
        <family val="2"/>
        <scheme val="minor"/>
      </rPr>
      <t xml:space="preserve">A Pontuação Alcançada é obtida a partir da somatória dos resultados dos fatores 3.1, 3.2, 3.3 e 3.4.    </t>
    </r>
  </si>
  <si>
    <r>
      <rPr>
        <b/>
        <vertAlign val="superscript"/>
        <sz val="11"/>
        <color rgb="FF00000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 % Alcançado no Subitem é calculado a partir da razão entre a Pontuação Alcançada e a Pontuação Máxima no Subitem, multiplicado por 100.   </t>
    </r>
  </si>
  <si>
    <r>
      <t>Pontuação Alcançada</t>
    </r>
    <r>
      <rPr>
        <b/>
        <vertAlign val="superscript"/>
        <sz val="11"/>
        <color rgb="FF000000"/>
        <rFont val="Calibri"/>
        <family val="2"/>
        <scheme val="minor"/>
      </rPr>
      <t>1</t>
    </r>
    <r>
      <rPr>
        <b/>
        <sz val="11"/>
        <color rgb="FF000000"/>
        <rFont val="Calibri"/>
        <family val="2"/>
        <scheme val="minor"/>
      </rPr>
      <t xml:space="preserve"> </t>
    </r>
  </si>
  <si>
    <r>
      <t>% Alcançado</t>
    </r>
    <r>
      <rPr>
        <b/>
        <vertAlign val="superscript"/>
        <sz val="11"/>
        <rFont val="Calibri"/>
        <family val="2"/>
        <scheme val="minor"/>
      </rPr>
      <t>2</t>
    </r>
  </si>
  <si>
    <r>
      <rPr>
        <b/>
        <sz val="11"/>
        <color indexed="8"/>
        <rFont val="Calibri"/>
        <family val="2"/>
        <scheme val="minor"/>
      </rPr>
      <t>I – COMUNICAÇÃO:</t>
    </r>
    <r>
      <rPr>
        <sz val="11"/>
        <color indexed="8"/>
        <rFont val="Calibri"/>
        <family val="2"/>
        <scheme val="minor"/>
      </rPr>
      <t xml:space="preserve"> Capacidade de transmitir informações, pensamentos e ideias com clareza e objetividade, ouvindo atentamente e argumentando com coerência, de modo a garantir a compreensão da mensagem de forma plena, sem ruídos ou distorções, facilitando a interação entre as partes, por meio de canais apropriados aos diversos usuários.</t>
    </r>
  </si>
  <si>
    <r>
      <rPr>
        <b/>
        <sz val="11"/>
        <color indexed="8"/>
        <rFont val="Calibri"/>
        <family val="2"/>
        <scheme val="minor"/>
      </rPr>
      <t>II – FOCO NO RESULTADO:</t>
    </r>
    <r>
      <rPr>
        <sz val="11"/>
        <color indexed="8"/>
        <rFont val="Calibri"/>
        <family val="2"/>
        <scheme val="minor"/>
      </rPr>
      <t xml:space="preserve"> Capacidade de direcionar e otimizar a aplicação de recursos e esforços, para obter um desempenho de alta performance, com sustentabilidade.</t>
    </r>
  </si>
  <si>
    <r>
      <rPr>
        <b/>
        <sz val="11"/>
        <color indexed="8"/>
        <rFont val="Calibri"/>
        <family val="2"/>
        <scheme val="minor"/>
      </rPr>
      <t>IV– TRABALHO EM REDE:</t>
    </r>
    <r>
      <rPr>
        <sz val="11"/>
        <color indexed="8"/>
        <rFont val="Calibri"/>
        <family val="2"/>
        <scheme val="minor"/>
      </rPr>
      <t xml:space="preserve"> Capacidade de mobilizar pessoas e organizações para conduzirem ações interdependentes e transparentes, conjugando esforços e recursos, visando o alcance de objetivos e resultados comuns.</t>
    </r>
  </si>
  <si>
    <r>
      <rPr>
        <b/>
        <sz val="11"/>
        <color indexed="8"/>
        <rFont val="Calibri"/>
        <family val="2"/>
        <scheme val="minor"/>
      </rPr>
      <t>III – GESTÃO DA QUALIDADE:</t>
    </r>
    <r>
      <rPr>
        <sz val="11"/>
        <color indexed="8"/>
        <rFont val="Calibri"/>
        <family val="2"/>
        <scheme val="minor"/>
      </rPr>
      <t xml:space="preserve"> Capacidade de implementar e promover a melhoria contínua nos processos da ADAPAR, utilizando metodologias apropriadas, para atender as necessidades dos usuários em busca da excelência.</t>
    </r>
  </si>
  <si>
    <t>Básico</t>
  </si>
  <si>
    <t xml:space="preserve">Resultado do Fator 5.1 - II </t>
  </si>
  <si>
    <t>RESULTADO DO FATOR 5.1 - II COMPETÊNCIA FOCO NO RESULTADO</t>
  </si>
  <si>
    <t xml:space="preserve">Resultado do Fator 5.1 - III </t>
  </si>
  <si>
    <t>RESULTADO DO FATOR 5.1 - III COMPETÊNCIA PLANEJAMENTO</t>
  </si>
  <si>
    <r>
      <rPr>
        <b/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Em cada Competência a Pontuação Alcançada refere-se ao Resultado do Fator, o qual é resultante da somatória das pontuações atribuídas nos indicadores.</t>
    </r>
  </si>
  <si>
    <r>
      <rPr>
        <b/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Em cada Subitem a Pontuação Alcançada é obtida pela somatória das pontuações alcançadas em cada competência. </t>
    </r>
  </si>
  <si>
    <r>
      <rPr>
        <b/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O % Alcançado em cada Competência é calculado a partir da razão entre a Pontuação Alcançada e a Pontuação Máxima no Fator, multiplicado por 100. </t>
    </r>
  </si>
  <si>
    <t xml:space="preserve">Resultado do Fator 5.1 - IV </t>
  </si>
  <si>
    <t>RESULTADO DO FATOR 5.1 - IV COMPETÊNCIA TRABALHO EM REDE</t>
  </si>
  <si>
    <t>RESULTADO DO SUBITEM 5.1 COMPETÊNCIAS INSTITUCIONAIS</t>
  </si>
  <si>
    <r>
      <t>Pontuação Alcançada</t>
    </r>
    <r>
      <rPr>
        <b/>
        <vertAlign val="super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</si>
  <si>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color rgb="FF000000"/>
        <rFont val="Calibri"/>
        <family val="2"/>
      </rPr>
      <t>4</t>
    </r>
  </si>
  <si>
    <r>
      <rPr>
        <b/>
        <sz val="11"/>
        <color indexed="8"/>
        <rFont val="Calibri"/>
        <family val="2"/>
        <scheme val="minor"/>
      </rPr>
      <t>I – GESTÃO DE RECURSOS:</t>
    </r>
    <r>
      <rPr>
        <sz val="11"/>
        <color indexed="8"/>
        <rFont val="Calibri"/>
        <family val="2"/>
        <scheme val="minor"/>
      </rPr>
      <t xml:space="preserve"> Capacidade de gerenciar os recursos financeiros, físicos, tecnológicos e humanos de forma efetiva, em atendimento às demandas para o alcance dos objetivos e resultados planejados.</t>
    </r>
  </si>
  <si>
    <r>
      <rPr>
        <b/>
        <sz val="11"/>
        <color indexed="8"/>
        <rFont val="Calibri"/>
        <family val="2"/>
        <scheme val="minor"/>
      </rPr>
      <t>II – INOVAÇÃO:</t>
    </r>
    <r>
      <rPr>
        <sz val="11"/>
        <color indexed="8"/>
        <rFont val="Calibri"/>
        <family val="2"/>
        <scheme val="minor"/>
      </rPr>
      <t xml:space="preserve"> Capacidade de identificar oportunidades e transformar ideias em ações com sucesso para promover melhorias significativas e criação de novos serviços e produtos, respondendo com agilidade às necessidades dos usuários da ADAPAR.</t>
    </r>
  </si>
  <si>
    <r>
      <rPr>
        <b/>
        <sz val="11"/>
        <color indexed="8"/>
        <rFont val="Calibri"/>
        <family val="2"/>
        <scheme val="minor"/>
      </rPr>
      <t>IV – RELACIONAMENTO INTERPESSOAL:</t>
    </r>
    <r>
      <rPr>
        <sz val="11"/>
        <color indexed="8"/>
        <rFont val="Calibri"/>
        <family val="2"/>
        <scheme val="minor"/>
      </rPr>
      <t xml:space="preserve"> Capacidade de perceber os comportamentos e entender as necessidades dos demais, assumindo posturas e estilos de interação adequados, contribuindo para um ambiente de respeito e cooperação entre as pessoas.</t>
    </r>
  </si>
  <si>
    <t xml:space="preserve">Resultado do Fator 5.2 - I </t>
  </si>
  <si>
    <t>RESULTADO DO FATOR 5.2 - I COMPETÊNCIA GESTÃO DE RECURSOS</t>
  </si>
  <si>
    <t xml:space="preserve">Resultado do Fator 5.2 - II </t>
  </si>
  <si>
    <t>RESULTADO DO FATOR 5.2 - II COMPETÊNCIA INOVAÇÃO</t>
  </si>
  <si>
    <r>
      <t xml:space="preserve">Básico  </t>
    </r>
    <r>
      <rPr>
        <sz val="11"/>
        <color rgb="FF000000"/>
        <rFont val="Calibri"/>
        <family val="2"/>
        <scheme val="minor"/>
      </rPr>
      <t xml:space="preserve"> </t>
    </r>
  </si>
  <si>
    <t xml:space="preserve">Resultado do Fator 5.2 - III </t>
  </si>
  <si>
    <t>RESULTADO DO FATOR 5.2 - III COMPETÊNCIA GESTÃO DA QUALIDADE</t>
  </si>
  <si>
    <t xml:space="preserve">Resultado do Fator 5.2 - IV </t>
  </si>
  <si>
    <t>RESULTADO DO FATOR 5.2 - IV COMPETÊNCIA RELACIONAMENTO INTERPESSOAL</t>
  </si>
  <si>
    <t>RESULTADO DO SUBITEM 5.2 COMPETÊNCIAS DAS DIRETORIAS</t>
  </si>
  <si>
    <t xml:space="preserve">Resultado do Fator 5.3 - I </t>
  </si>
  <si>
    <t>RESULTADO DO SUBITEM 5.3 COMPETÊNCIAS GERENCIAIS</t>
  </si>
  <si>
    <t xml:space="preserve">Resultado do fator 5.4 - I  </t>
  </si>
  <si>
    <t>RESULTADO DO SUBITEM 5.4 COMPETÊNCIAS FUNCIONAIS</t>
  </si>
  <si>
    <t>RESULTADO DO ITEM 5 COMPETÊNCIAS:</t>
  </si>
  <si>
    <t>*O Resultado do Item 5 Competências é representado pela Pontuação Alcançada e corresponde à somatória dos Subitens 5.1, 5.2, 5.3 e 5.4.</t>
  </si>
  <si>
    <t>**A Pontuação em %, é obtida a partir da razão entre a Pontuação Alcançada e a Pontuação Total Máxima no item, multiplicado por 100.</t>
  </si>
  <si>
    <t>6. RESULTADO FINAL DA ADSE</t>
  </si>
  <si>
    <t>CRITÉRIO</t>
  </si>
  <si>
    <t>CLASSIFICAÇÃO</t>
  </si>
  <si>
    <t>&gt; 50 %</t>
  </si>
  <si>
    <t>INSATISFATÓRIO</t>
  </si>
  <si>
    <t>O Resultado Final da Avaliação é obtido a partir da média ponderada do percentual alcançado nos itens "Requisitos", "Eficiência" e "Competências", considerando os pesos especificados abaixo.</t>
  </si>
  <si>
    <t>ITEM</t>
  </si>
  <si>
    <t>PESO</t>
  </si>
  <si>
    <t>PONTUAÇÃO</t>
  </si>
  <si>
    <t>REQUISITOS</t>
  </si>
  <si>
    <t>EFICIÊNCIA</t>
  </si>
  <si>
    <t>COMPETÊNCIAS</t>
  </si>
  <si>
    <t>Todos as pontuações levantadas deverão ser detalhadas no Plano de Desenvolvimento Individual - PDI.</t>
  </si>
  <si>
    <t xml:space="preserve"> Assinatura:                                                                                                                                               </t>
  </si>
  <si>
    <t>Avaliação do Superior Imediato</t>
  </si>
  <si>
    <t>Avaliação de Consenso</t>
  </si>
  <si>
    <t>GLAB</t>
  </si>
  <si>
    <t>GRH</t>
  </si>
  <si>
    <t>GTRA</t>
  </si>
  <si>
    <t>GSA</t>
  </si>
  <si>
    <t>GSV</t>
  </si>
  <si>
    <t>URS DE CAMPO MOURÃO</t>
  </si>
  <si>
    <t>URS DE CASCAVEL</t>
  </si>
  <si>
    <t>URS DE CORNÉLIO PROCÓPIO</t>
  </si>
  <si>
    <t>URS DE CURITIBA</t>
  </si>
  <si>
    <t>URS DE DOIS VIZINHOS</t>
  </si>
  <si>
    <t>URS DE FRANCISCO BELTRÃO</t>
  </si>
  <si>
    <t>URS DE GUARAPUAVA</t>
  </si>
  <si>
    <t>URS DE IRATI</t>
  </si>
  <si>
    <t>URS DE IVAIPORÃ</t>
  </si>
  <si>
    <t>URS DE JACAREZINHO</t>
  </si>
  <si>
    <t>URS DE LARANJEIRAS DO SUL</t>
  </si>
  <si>
    <t>URS DE LONDRINA</t>
  </si>
  <si>
    <t>URS DE MARINGÁ</t>
  </si>
  <si>
    <t>URS DE PARANAGUÁ</t>
  </si>
  <si>
    <t>URS DE PARANAVAÍ</t>
  </si>
  <si>
    <t>URS DE PATO BRANCO</t>
  </si>
  <si>
    <t>URS DE PONTA GROSSA</t>
  </si>
  <si>
    <t>URS DE TOLEDO</t>
  </si>
  <si>
    <t>URS DE UMUARAMA</t>
  </si>
  <si>
    <t>URS DE UNIÃO DA VITÓRIA</t>
  </si>
  <si>
    <t>ASSESSORIA</t>
  </si>
  <si>
    <t>GAD</t>
  </si>
  <si>
    <t>GAT</t>
  </si>
  <si>
    <t>GFI</t>
  </si>
  <si>
    <t>GIPOA</t>
  </si>
  <si>
    <t>SEDE</t>
  </si>
  <si>
    <t>ULSA DE ADRIANÓPOLIS</t>
  </si>
  <si>
    <t>ULSA DE ALTÔNIA</t>
  </si>
  <si>
    <t>ULSA DE ANTONINA</t>
  </si>
  <si>
    <t>ULSA DE APUCARANA</t>
  </si>
  <si>
    <t>ULSA DE ARAPONGAS</t>
  </si>
  <si>
    <t>ULSA DE ARAPOTI</t>
  </si>
  <si>
    <t>ULSA DE ASSAÍ</t>
  </si>
  <si>
    <t>ULSA DE ASSIS CHATEAUBRIAND</t>
  </si>
  <si>
    <t>ULSA DE ASTORGA</t>
  </si>
  <si>
    <t>ULSA DE BARRACÃO</t>
  </si>
  <si>
    <t>ULSA DE BELA VISTA DO PARAÍSO</t>
  </si>
  <si>
    <t>ULSA DE CAMPINA DA LAGOA</t>
  </si>
  <si>
    <t>ULSA DE CAMPO LARGO</t>
  </si>
  <si>
    <t>ULSA DE CAMPO MOURÃO</t>
  </si>
  <si>
    <t>ULSA DE CÂNDIDO DE ABREU</t>
  </si>
  <si>
    <t>ULSA DE CANDÓI</t>
  </si>
  <si>
    <t>ULSA DE CANTAGALO</t>
  </si>
  <si>
    <t>ULSA DE CAPITÃO LEÔNIDAS MARQUES</t>
  </si>
  <si>
    <t>ULSA DE CASCAVEL</t>
  </si>
  <si>
    <t>ULSA DE CASTRO</t>
  </si>
  <si>
    <t>ULSA DE CATANDUVAS</t>
  </si>
  <si>
    <t>ULSA DE CENTENÁRIO DO SUL</t>
  </si>
  <si>
    <t>ULSA DE CERRO AZUL</t>
  </si>
  <si>
    <t>ULSA DE CHOPINZINHO</t>
  </si>
  <si>
    <t>ULSA DE CIANORTE</t>
  </si>
  <si>
    <t>ULSA DE CIDADE GAÚCHA</t>
  </si>
  <si>
    <t>ULSA DE CLEVELÂNDIA</t>
  </si>
  <si>
    <t>ULSA DE COLOMBO</t>
  </si>
  <si>
    <t>ULSA DE COLORADO</t>
  </si>
  <si>
    <t>ULSA DE CORBÉLIA</t>
  </si>
  <si>
    <t>ULSA DE CORNÉLIO PROCÓPIO</t>
  </si>
  <si>
    <t>ULSA DE CORONEL VIVIDA</t>
  </si>
  <si>
    <t>ULSA DE CRUZ MACHADO</t>
  </si>
  <si>
    <t>ULSA DE CRUZEIRO DO OESTE</t>
  </si>
  <si>
    <t>ULSA DE CURITIBA</t>
  </si>
  <si>
    <t>ULSA DE CURIÚVA</t>
  </si>
  <si>
    <t>ULSA DE DOIS VIZINHOS</t>
  </si>
  <si>
    <t>ULSA DE ENGENHEIRO BELTRÃO</t>
  </si>
  <si>
    <t>ULSA DE FAXINAL</t>
  </si>
  <si>
    <t>ULSA DE FOZ DO IGUAÇU</t>
  </si>
  <si>
    <t>ULSA DE FRANCISCO BELTRÃO</t>
  </si>
  <si>
    <t>ULSA DE GENERAL CARNEIRO</t>
  </si>
  <si>
    <t>ULSA DE GOIOERÊ</t>
  </si>
  <si>
    <t>ULSA DE GRANDES RIOS</t>
  </si>
  <si>
    <t>ULSA DE GUAÍRA</t>
  </si>
  <si>
    <t>ULSA DE GUARANIAÇU</t>
  </si>
  <si>
    <t>ULSA DE GUARATUBA</t>
  </si>
  <si>
    <t>ULSA DE IBAITI</t>
  </si>
  <si>
    <t>ULSA DE ICARAÍMA</t>
  </si>
  <si>
    <t>ULSA DE IMBITUVA</t>
  </si>
  <si>
    <t>ULSA DE IPORÃ</t>
  </si>
  <si>
    <t>ULSA DE IRATI</t>
  </si>
  <si>
    <t>ULSA DE IRETAMA</t>
  </si>
  <si>
    <t>ULSA DE IVAIPORÃ</t>
  </si>
  <si>
    <t>ULSA DE JACAREZINHO</t>
  </si>
  <si>
    <t>ULSA DE JAGUARIAÍVA</t>
  </si>
  <si>
    <t>ULSA DE JANDAIA DO SUL</t>
  </si>
  <si>
    <t>ULSA DE JOAQUIM TÁVORA</t>
  </si>
  <si>
    <t>ULSA DE LAPA</t>
  </si>
  <si>
    <t>ULSA DE LARANJEIRAS DO SUL</t>
  </si>
  <si>
    <t>ULSA DE LOANDA</t>
  </si>
  <si>
    <t>ULSA DE LONDRINA</t>
  </si>
  <si>
    <t>ULSA DE MAMBORÊ</t>
  </si>
  <si>
    <t>ULSA DE MANDAGUAÇU</t>
  </si>
  <si>
    <t>ULSA DE MANDAGUARI</t>
  </si>
  <si>
    <t>ULSA DE MANOEL RIBAS</t>
  </si>
  <si>
    <t>ULSA DE MARECHAL CÂNDIDO RONDON</t>
  </si>
  <si>
    <t>ULSA DE MARIA HELENA</t>
  </si>
  <si>
    <t>ULSA DE MARINGÁ</t>
  </si>
  <si>
    <t>ULSA DE MATELÂNDIA</t>
  </si>
  <si>
    <t>ULSA DE MEDIANEIRA</t>
  </si>
  <si>
    <t>ULSA DE MISSAL</t>
  </si>
  <si>
    <t>ULSA DE NOVA AURORA</t>
  </si>
  <si>
    <t>ULSA DE NOVA ESPERANÇA</t>
  </si>
  <si>
    <t>ULSA DE NOVA LARANJEIRAS</t>
  </si>
  <si>
    <t>ULSA DE NOVA LONDRINA</t>
  </si>
  <si>
    <t>ULSA DE ORTIGUEIRA</t>
  </si>
  <si>
    <t>ULSA DE PALMAS</t>
  </si>
  <si>
    <t>ULSA DE PALMEIRA</t>
  </si>
  <si>
    <t>ULSA DE PALMITAL</t>
  </si>
  <si>
    <t>ULSA DE PALOTINA</t>
  </si>
  <si>
    <t>ULSA DE PARAÍSO DO NORTE</t>
  </si>
  <si>
    <t>ULSA DE PARANACITY</t>
  </si>
  <si>
    <t>ULSA DE PARANAGUÁ</t>
  </si>
  <si>
    <t>ULSA DE PARANAVAÍ</t>
  </si>
  <si>
    <t>ULSA DE PATO BRAGADO</t>
  </si>
  <si>
    <t>ULSA DE PATO BRANCO</t>
  </si>
  <si>
    <t>ULSA DE PÉROLA</t>
  </si>
  <si>
    <t>ULSA DE PINHÃO</t>
  </si>
  <si>
    <t>ULSA DE PITANGA</t>
  </si>
  <si>
    <t>ULSA DE PLANALTO</t>
  </si>
  <si>
    <t>ULSA DE PONTA GROSSA</t>
  </si>
  <si>
    <t>ULSA DE PORECATU</t>
  </si>
  <si>
    <t>ULSA DE PRUDENTÓPOLIS</t>
  </si>
  <si>
    <t>ULSA DE QUEDAS DO IGUAÇU</t>
  </si>
  <si>
    <t>ULSA DE QUERÊNCIA DO NORTE</t>
  </si>
  <si>
    <t>ULSA DE REALEZA</t>
  </si>
  <si>
    <t>ULSA DE RESERVA</t>
  </si>
  <si>
    <t>ULSA DE RIBEIRÃO DO PINHAL</t>
  </si>
  <si>
    <t>ULSA DE RIO AZUL</t>
  </si>
  <si>
    <t>ULSA DE RIO BONITO DO IGUAÇU</t>
  </si>
  <si>
    <t>ULSA DE RIO BRANCO DO SUL</t>
  </si>
  <si>
    <t>ULSA DE RIO NEGRO</t>
  </si>
  <si>
    <t>ULSA DE ROLÂNDIA</t>
  </si>
  <si>
    <t>ULSA DE RONDON</t>
  </si>
  <si>
    <t>ULSA DE SALGADO FILHO</t>
  </si>
  <si>
    <t>ULSA DE SALTO DO LONTRA</t>
  </si>
  <si>
    <t>ULSA DE SANTA CRUZ DE MONTE CASTELO</t>
  </si>
  <si>
    <t>ULSA DE SANTA HELENA</t>
  </si>
  <si>
    <t>ULSA DE SANTA MARIANA</t>
  </si>
  <si>
    <t>ULSA DE SANTO ANTÔNIO DA PLATINA</t>
  </si>
  <si>
    <t>ULSA DE SANTO ANTÔNIO DO SUDOESTE</t>
  </si>
  <si>
    <t>ULSA DE SÃO JERÔNIMO DA SERRA</t>
  </si>
  <si>
    <t>ULSA DE SÃO JOÃO DO CAIUÁ</t>
  </si>
  <si>
    <t>ULSA DE SÃO JOÃO DO IVAÍ</t>
  </si>
  <si>
    <t>ULSA DE SÃO JORGE DO OESTE</t>
  </si>
  <si>
    <t>ULSA DE SÃO JOSÉ DOS PINHAIS</t>
  </si>
  <si>
    <t>ULSA DE SÃO MATEUS DO SUL</t>
  </si>
  <si>
    <t>ULSA DE SÃO MIGUEL DO IGUAÇU</t>
  </si>
  <si>
    <t>ULSA DE SENGÉS</t>
  </si>
  <si>
    <t>ULSA DE SERTANÓPOLIS</t>
  </si>
  <si>
    <t>ULSA DE SIQUEIRA CAMPOS</t>
  </si>
  <si>
    <t>ULSA DE TAPEJARA</t>
  </si>
  <si>
    <t>ULSA DE TEIXEIRA SOARES</t>
  </si>
  <si>
    <t>ULSA DE TERRA RICA</t>
  </si>
  <si>
    <t>ULSA DE TIBAGI</t>
  </si>
  <si>
    <t>ULSA DE TOLEDO</t>
  </si>
  <si>
    <t>ULSA DE TRÊS BARRAS DO PARANÁ</t>
  </si>
  <si>
    <t>ULSA DE TURVO</t>
  </si>
  <si>
    <t>ULSA DE UMUARAMA</t>
  </si>
  <si>
    <t>ULSA DE UNIÃO DA VITÓRIA</t>
  </si>
  <si>
    <t>ULSA DE WENCESLAU BRAZ</t>
  </si>
  <si>
    <t>1.2 DO SUPERIOR IMEDIATO</t>
  </si>
  <si>
    <r>
      <t>CARGO DESIGNADO:</t>
    </r>
    <r>
      <rPr>
        <sz val="11"/>
        <rFont val="Calibri"/>
        <family val="2"/>
        <charset val="1"/>
      </rPr>
      <t xml:space="preserve">         </t>
    </r>
  </si>
  <si>
    <t xml:space="preserve">9. ASSINATURA DO SUPERIOR IMEDIATO E DATA </t>
  </si>
  <si>
    <t>1. Comunica-se utilizando Modelo de Diálogo de Coaching, bem como outras abordagens, de acordo com a necessidade.</t>
  </si>
  <si>
    <t>2. Incentiva e orienta a utilização plena dos padrões de comunicação da ADAPAR.</t>
  </si>
  <si>
    <t>Avançado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</si>
  <si>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54)</t>
    </r>
  </si>
  <si>
    <t>1. Analisa cenários e implementa mudanças nos programas e ações de nível tático e operacional, com efetividade.</t>
  </si>
  <si>
    <t>2. Acompanha e avalia os resultados da equipe, com transparência, conforme acordado.</t>
  </si>
  <si>
    <t>3. Promove integração entre as unidades.</t>
  </si>
  <si>
    <t>4. Estimula as equipes para atingir o resultado planejado.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</si>
  <si>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36)</t>
    </r>
  </si>
  <si>
    <t>1. Negocia alternativas de ação, colaborativamente.</t>
  </si>
  <si>
    <t>2. Participa ativamente na negociação de objetivos, projetos e regras de cooperação entre as organizações.</t>
  </si>
  <si>
    <t>3. Faz a gestão das redes e gerencia projetos com efetividade.</t>
  </si>
  <si>
    <t>4.Participa proativamente das decisões sobre a divisão de tarefas, a alocação dos recursos e a avaliação dos resultados, com responsabilidade.</t>
  </si>
  <si>
    <t>5. Participa ativamente nos encontros da rede.</t>
  </si>
  <si>
    <t>6. Monitora a efetividade da rede, com transparência.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</si>
  <si>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60)</t>
    </r>
  </si>
  <si>
    <r>
      <t xml:space="preserve">5.1 COMPETÊNCIAS INSTITUCIONAIS </t>
    </r>
    <r>
      <rPr>
        <sz val="11"/>
        <rFont val="Calibri"/>
        <family val="2"/>
        <charset val="1"/>
      </rPr>
      <t>(pontuação</t>
    </r>
    <r>
      <rPr>
        <b/>
        <sz val="11"/>
        <rFont val="Calibri"/>
        <family val="2"/>
        <charset val="1"/>
      </rPr>
      <t xml:space="preserve"> </t>
    </r>
    <r>
      <rPr>
        <sz val="11"/>
        <rFont val="Calibri"/>
        <family val="2"/>
        <charset val="1"/>
      </rPr>
      <t xml:space="preserve">máxima no subitem = </t>
    </r>
    <r>
      <rPr>
        <sz val="11"/>
        <rFont val="Calibri"/>
        <family val="2"/>
      </rPr>
      <t>195</t>
    </r>
    <r>
      <rPr>
        <sz val="11"/>
        <rFont val="Calibri"/>
        <family val="2"/>
        <charset val="1"/>
      </rPr>
      <t>)</t>
    </r>
  </si>
  <si>
    <t>1.Estabelece os recursos necessários, conjugando as demandas das diferentes unidades da ADAPAR.</t>
  </si>
  <si>
    <t>2. Atua colaborativamente na busca de fontes para a obtenção de recursos.</t>
  </si>
  <si>
    <t>3. Estimula os servidores a utilizarem de forma efetiva os recursos disponíveis.</t>
  </si>
  <si>
    <t>4. Define as necessidades de capacitação.</t>
  </si>
  <si>
    <t xml:space="preserve">1.Avalia as incertezas, riscos e oportunidades associados aos programas, projetos e ações. </t>
  </si>
  <si>
    <t>2. Aplica metodologias de gerenciamento e avaliação para verificar a efetividade de processos, produtos e serviços.</t>
  </si>
  <si>
    <t>3. Implementa práticas inovadoras.</t>
  </si>
  <si>
    <t>4. Analisa processos, produtos e serviços e desenvolve melhorias para resolver as necessidades dos usuários.</t>
  </si>
  <si>
    <t>5. Apoia e incentiva ideias criativas, testando novas abordagens que podem criar valor para a Instituição.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</si>
  <si>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33)</t>
    </r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</si>
  <si>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30)</t>
    </r>
  </si>
  <si>
    <r>
      <t>ATITUDES</t>
    </r>
    <r>
      <rPr>
        <sz val="11"/>
        <color rgb="FF000000"/>
        <rFont val="Calibri"/>
        <family val="2"/>
      </rPr>
      <t xml:space="preserve"> (pontuação máxima = 45)</t>
    </r>
  </si>
  <si>
    <t>1. Analisa, desenvolve e padroniza processos.</t>
  </si>
  <si>
    <t>2. Implementa a gestão da qualidade alinhada à política da ADAPAR.</t>
  </si>
  <si>
    <t>3. Conduz e acompanha a implementação das melhorias.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</si>
  <si>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63)</t>
    </r>
  </si>
  <si>
    <t>1.Harmoniza as relações e media conflitos com respeito e imparcialidade.</t>
  </si>
  <si>
    <t>2.Estimula a adoção de condutas e práticas exemplares de acordo com os valores institucionais.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</si>
  <si>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63)</t>
    </r>
  </si>
  <si>
    <r>
      <t xml:space="preserve">5.2 COMPETÊNCIAS DAS DIRETORIAS  </t>
    </r>
    <r>
      <rPr>
        <sz val="11"/>
        <rFont val="Calibri"/>
        <family val="2"/>
        <charset val="1"/>
      </rPr>
      <t>(pontuação máxima do subitem =</t>
    </r>
    <r>
      <rPr>
        <sz val="11"/>
        <rFont val="Calibri"/>
        <family val="2"/>
      </rPr>
      <t xml:space="preserve"> 189</t>
    </r>
    <r>
      <rPr>
        <sz val="11"/>
        <rFont val="Calibri"/>
        <family val="2"/>
        <charset val="1"/>
      </rPr>
      <t>)</t>
    </r>
  </si>
  <si>
    <t>Após o Servidor e o seu Superior Imediato apresentarem para cada um dos indicadores avaliados os resultados das suas respectivas avaliações, para aqueles que não tiverem a mesma nota, ambos deverão chegar num consenso e assinalerem com "X", o indicador que corresponde ao resultado dessa conversa. No final de cada fator deverá ser descrito no campo "Evidências" quais os dados e fatos validam o valor atribuído.</t>
  </si>
  <si>
    <r>
      <t>3.1 Assiduidade:</t>
    </r>
    <r>
      <rPr>
        <sz val="11"/>
        <rFont val="Calibri"/>
        <family val="2"/>
      </rPr>
      <t xml:space="preserve"> comparecimento nos dias de trabalho definidos pela instituição</t>
    </r>
  </si>
  <si>
    <t xml:space="preserve">Falta e ausenta-se do trabalho com frequência, sem apresentar justificativa, não sendo possível contar com sua contribuição para a realização das atividades. </t>
  </si>
  <si>
    <t xml:space="preserve">Algumas vezes falta e se ausenta do trabalho, sem apresentar justificativa. </t>
  </si>
  <si>
    <t xml:space="preserve">Quase não falta e quando ocorre, apresenta justificativa. </t>
  </si>
  <si>
    <t>Não falta e está sempre presente para realizar suas atividades.</t>
  </si>
  <si>
    <r>
      <t xml:space="preserve">3.2 Pontualidade: </t>
    </r>
    <r>
      <rPr>
        <sz val="11"/>
        <rFont val="Calibri"/>
        <family val="2"/>
        <charset val="1"/>
      </rPr>
      <t>comparecimento nos horários de trabalho  e cumprimento da carga horária definidos pela instituição</t>
    </r>
  </si>
  <si>
    <r>
      <t>3.3 Idoneidade Moral:</t>
    </r>
    <r>
      <rPr>
        <sz val="11"/>
        <rFont val="Calibri"/>
        <family val="2"/>
        <charset val="1"/>
      </rPr>
      <t xml:space="preserve">  agir com urbanidade, discrição, lealdade e respeito à instituição e à hierarquia e o devido sigilo profissional.</t>
    </r>
  </si>
  <si>
    <t>Possui conduta pessoal adequada, mas precisa se esforçar para melhorar o relacionamento interpessoal.</t>
  </si>
  <si>
    <t>Demonstra excelente conduta pessoal, mantendo relacionamento adequado e respeitando os limites profissionais e pessoais das chefias. Zela pelo bom relacionamento no trabalho.</t>
  </si>
  <si>
    <r>
      <rPr>
        <b/>
        <sz val="11"/>
        <rFont val="Calibri"/>
        <family val="2"/>
        <charset val="1"/>
      </rPr>
      <t>3.4 Disciplina:</t>
    </r>
    <r>
      <rPr>
        <sz val="11"/>
        <rFont val="Calibri"/>
        <family val="2"/>
        <charset val="1"/>
      </rPr>
      <t xml:space="preserve">  cumprimento das normas legais e regulamentares.</t>
    </r>
  </si>
  <si>
    <t>É indisciplinado, não gosta de receber ordens e demonstra pouco caso com relação às normas da instituição.</t>
  </si>
  <si>
    <t>Tem dificuldade em aceitar as normas  e regulamentos, tendo que ser chamado a atenção por falhas disciplinares com frequência.</t>
  </si>
  <si>
    <t>Aceita as normas, mas às vezes precisa ser chamado a atenção por falhas disciplinares.</t>
  </si>
  <si>
    <t>Age de acordo com as normas legais e regulamentares estabelecidas pela instiituição, buscando conhecê-las e compreendê-las</t>
  </si>
  <si>
    <t>Assinatura do Servidor:</t>
  </si>
  <si>
    <t>Data:</t>
  </si>
  <si>
    <t>10. ASSINATURA DO SUPERIOR IMEDIATO E DATA</t>
  </si>
  <si>
    <t>Assinatura:</t>
  </si>
  <si>
    <t>O Campo 11 será preenchido apenas no caso de o resultado da Avaliação de Consenso ter sido INSATISFATÓRIO.</t>
  </si>
  <si>
    <t>11. PARECER DA COMISSÃO REGIONAL DE AVALIAÇÃO DE DESEMPENHO - CRAD</t>
  </si>
  <si>
    <t>11.1 NOME E ASSINATURA DOS PARTICIPANTES DA REUNIÃO</t>
  </si>
  <si>
    <t>Presidente CRAD</t>
  </si>
  <si>
    <t xml:space="preserve">Membro CRAD                                                                           </t>
  </si>
  <si>
    <t>Membro CRAD</t>
  </si>
  <si>
    <t xml:space="preserve"> Assinatura do Servidor:                                                                                                                                               </t>
  </si>
  <si>
    <t xml:space="preserve"> Assinatura do Superior Imediato:                                                                                                                                               </t>
  </si>
  <si>
    <t>Assinale com "X", nos fatores abaixo, o indicador que corresponde a forma como você avalia o Servidor. No final de cada fator deverá ser descrito no campo "Evidências" quais os dados e fatos validam o valor atribuído.</t>
  </si>
  <si>
    <t>PRESIDÊNCIA</t>
  </si>
  <si>
    <t>DIREÇÃO</t>
  </si>
  <si>
    <r>
      <t>UNIDADE ADMINISTRATIVA:</t>
    </r>
    <r>
      <rPr>
        <sz val="11"/>
        <rFont val="Calibri"/>
        <family val="2"/>
        <scheme val="minor"/>
      </rPr>
      <t xml:space="preserve"> </t>
    </r>
  </si>
  <si>
    <t>Não atende a expectativa</t>
  </si>
  <si>
    <t>RESULTADO DO FATOR 5.3 - I COMPETÊNCIA VISÃO DO NEGÓCIO</t>
  </si>
  <si>
    <t>RESULTADO DO FATOR 5.4 - I COMPETÊNCIA VISÃO SISTÊMICA</t>
  </si>
  <si>
    <t>Médico Veterinário</t>
  </si>
  <si>
    <t>Gerente Estadual da GIPOA</t>
  </si>
  <si>
    <t>PERÍODO AVALIADO:</t>
  </si>
  <si>
    <r>
      <rPr>
        <b/>
        <sz val="11"/>
        <rFont val="Calibri"/>
        <family val="2"/>
        <scheme val="minor"/>
      </rPr>
      <t>III – PLANEJAMENTO:</t>
    </r>
    <r>
      <rPr>
        <sz val="11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</si>
  <si>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t>1. Participa da elaboração de planos, com comprometimento, buscando, analisando e usando dados e informações para o planejamento.</t>
  </si>
  <si>
    <t>2. Planeja a utilização dos recursos de forma efetiva, considerando a relação custo-benefício.</t>
  </si>
  <si>
    <t xml:space="preserve">3. Utiliza processos e ferramentas de planejamento, com qualidade. </t>
  </si>
  <si>
    <t>4. É proativo e crítico na busca, análise e utilização de dados e informações para planejar.</t>
  </si>
  <si>
    <t>1. Utiliza técnicas de priorização de ações, considerando o contexto.</t>
  </si>
  <si>
    <t xml:space="preserve">5. Conduz a implementação de planos e programas, com responsabilidade e comprometimento.    </t>
  </si>
  <si>
    <t>1. Difunde o uso das ferramentas da qualidade.</t>
  </si>
  <si>
    <r>
      <rPr>
        <b/>
        <sz val="11"/>
        <rFont val="Calibri"/>
        <family val="2"/>
        <scheme val="minor"/>
      </rPr>
      <t xml:space="preserve">I – VISÃO DO NEGÓCIO: </t>
    </r>
    <r>
      <rPr>
        <sz val="11"/>
        <rFont val="Calibri"/>
        <family val="2"/>
        <scheme val="minor"/>
      </rPr>
      <t>Capacidade de visualizar os cenários em que a Instituição está inserida, percebendo tendências e oportunidades que possam impactar no negócio, realizando projeções e direcionando esforços em busca da maximização dos resultados.</t>
    </r>
  </si>
  <si>
    <t>1. Avalia as atividades de acordo com a criticidade.</t>
  </si>
  <si>
    <t>2. Participa da análise de cenários, exercitando sua capacidade de identificação dos impactos e do posicionamento a ser adotado, diante das tendências e oportunidades.</t>
  </si>
  <si>
    <t>3. Age de forma integrada, atuando conforme direcionamento</t>
  </si>
  <si>
    <t>1.  Avalia os projetos que impactem o resultado da instituição.</t>
  </si>
  <si>
    <t>2. Priorização as atividades que impactem diretamente nos resultados.</t>
  </si>
  <si>
    <t>3. Realiza analise de cenários, identificando os impactos.</t>
  </si>
  <si>
    <t>4. Propõe posicionamentos a serem adotados, diante das tendências e oportunidades.</t>
  </si>
  <si>
    <t>1. Avalia microeconomia.</t>
  </si>
  <si>
    <t>2. Monitora os principais impactos no dia a dia operacional.</t>
  </si>
  <si>
    <t>3. Define posicionamentos a serem adotados, diante das tendências e oportunidades.</t>
  </si>
  <si>
    <t>4. Identifica tendências subliminares de cenários.</t>
  </si>
  <si>
    <t>5. Faz projeção de viabilidade das oportunidades, visando a maximização dos resultados.</t>
  </si>
  <si>
    <r>
      <t xml:space="preserve">5.3 COMPETÊNCIAS GERENCIAIS </t>
    </r>
    <r>
      <rPr>
        <sz val="11"/>
        <rFont val="Calibri"/>
        <family val="2"/>
        <charset val="1"/>
      </rPr>
      <t xml:space="preserve">(pontuação máxima no subitem = </t>
    </r>
    <r>
      <rPr>
        <sz val="11"/>
        <rFont val="Calibri"/>
        <family val="2"/>
      </rPr>
      <t>36</t>
    </r>
    <r>
      <rPr>
        <sz val="11"/>
        <rFont val="Calibri"/>
        <family val="2"/>
        <charset val="1"/>
      </rPr>
      <t>)</t>
    </r>
  </si>
  <si>
    <r>
      <t xml:space="preserve">ATITUDES </t>
    </r>
    <r>
      <rPr>
        <sz val="11"/>
        <rFont val="Calibri"/>
        <family val="2"/>
        <scheme val="minor"/>
      </rPr>
      <t>(pontuação máxima = 36)</t>
    </r>
  </si>
  <si>
    <t>Não mantém conduta pessoal adequada, sendo constantemente advertido verbalmente. Não possui habilidade de relacionar-se, o que já causou ao servidor problemas com outras pessoas e críticas ao seu trabalho.</t>
  </si>
  <si>
    <t xml:space="preserve">Em algumas ocasiões, apresentou comportamento inadequado no trabalho e demonstrou pouca capacidade de relacionar-se com outras pessoas. </t>
  </si>
  <si>
    <t>FORMULÁRIO A - AUTOAVALIAÇÃO - CARGO FISCAL DE DEFESA AGROPECUÁRIA - FDA GIPOA / SEDE</t>
  </si>
  <si>
    <t>FORMULÁRIO B - SUPERIOR IMEDIATO - CARGO FISCAL DE DEFESA AGROPECUÁRIA - FDA GIPOA / SEDE</t>
  </si>
  <si>
    <t>FORMULÁRIO C - CONSENSO - CARGO FISCAL DE DEFESA AGROPECUÁRIA - FDA GIPOA / SEDE</t>
  </si>
  <si>
    <t>Fiscal de Defesa Agropecuária - FDA GIPOA / SEDE</t>
  </si>
  <si>
    <r>
      <t xml:space="preserve">5.4 COMPETÊNCIAS FUNCIONAIS </t>
    </r>
    <r>
      <rPr>
        <sz val="11"/>
        <rFont val="Calibri"/>
        <family val="2"/>
        <charset val="1"/>
      </rPr>
      <t xml:space="preserve">(pontuação máxima do subitem = </t>
    </r>
    <r>
      <rPr>
        <sz val="11"/>
        <rFont val="Calibri"/>
        <family val="2"/>
      </rPr>
      <t>75</t>
    </r>
    <r>
      <rPr>
        <sz val="11"/>
        <rFont val="Calibri"/>
        <family val="2"/>
        <charset val="1"/>
      </rPr>
      <t>)</t>
    </r>
  </si>
  <si>
    <r>
      <rPr>
        <b/>
        <sz val="11"/>
        <rFont val="Calibri"/>
        <family val="2"/>
        <scheme val="minor"/>
      </rPr>
      <t xml:space="preserve">I – FOCO EM PROCESSOS:  </t>
    </r>
    <r>
      <rPr>
        <sz val="11"/>
        <rFont val="Calibri"/>
        <family val="2"/>
        <scheme val="minor"/>
      </rPr>
      <t>Capacidade de atuar em conformidade com os processos e procedimentos da ADAPAR, analisando as interfaces, evidenciando riscos, melhorando e implementado processos de forma efetiva, a fim de assegurar os resultados da Instituição.</t>
    </r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</si>
  <si>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75)</t>
    </r>
  </si>
  <si>
    <t>1. Busca informações complementares de forma ágil.</t>
  </si>
  <si>
    <t>2. Atua com imparcialidade e com base na legislação pertinente.</t>
  </si>
  <si>
    <t>3. Apresenta atenção aos detalhes.</t>
  </si>
  <si>
    <t>4. Mantém a concentração durante a realização das atividades.</t>
  </si>
  <si>
    <t>5. Executa processos conforme estabelecidos.</t>
  </si>
  <si>
    <t>6. Cumpre os procedimentos da empresa.</t>
  </si>
  <si>
    <t>7. É minucioso e ágil nas atividades realizadas.</t>
  </si>
  <si>
    <t>8. Busca formas de atualização constante.</t>
  </si>
  <si>
    <t>9. Reporta falhas e oportunidades de melhoria.</t>
  </si>
  <si>
    <t>10. Cumpre as demandas atendendo os indicadores.</t>
  </si>
  <si>
    <t>1. Correlaciona informações com facilidade.</t>
  </si>
  <si>
    <t>2. Toma decisões com base em dados e fatos.</t>
  </si>
  <si>
    <t>3. Analisa criticamente os procedimentos e toma as medidas cabíveis.</t>
  </si>
  <si>
    <t>4. Acompanha periodicamente a implementação das ações corretivas.</t>
  </si>
  <si>
    <t>5. Identifica, qualifica, prioriza, monitora e controla os riscos inerentes aos processos.</t>
  </si>
  <si>
    <t>6. Monitora os processos de acordo com os indicadores estabelecidos.</t>
  </si>
  <si>
    <t>7. Avalia os processos com a periodicidade programada.</t>
  </si>
  <si>
    <t>8. Avalia processos pares que possam interferir na sua operação.</t>
  </si>
  <si>
    <t>1. Elabora e padroniza normativas.</t>
  </si>
  <si>
    <t>2. Dimensiona as atividades a serem executadas conforme a capacidade operacional.</t>
  </si>
  <si>
    <t>3. Articula parcerias.</t>
  </si>
  <si>
    <t>4. Promove eventos técnicos para atualização dos servidores.</t>
  </si>
  <si>
    <t>5. Implementa processos.</t>
  </si>
  <si>
    <t>6. Controla os processos.</t>
  </si>
  <si>
    <t>7. Aprimora os processos.</t>
  </si>
  <si>
    <r>
      <t xml:space="preserve">5 COMPETÊNCIAS </t>
    </r>
    <r>
      <rPr>
        <sz val="11"/>
        <rFont val="Calibri"/>
        <family val="2"/>
        <scheme val="minor"/>
      </rPr>
      <t xml:space="preserve">(pontuação total máxima no item = </t>
    </r>
    <r>
      <rPr>
        <sz val="11"/>
        <rFont val="Calibri"/>
        <family val="2"/>
      </rPr>
      <t>495</t>
    </r>
    <r>
      <rPr>
        <sz val="11"/>
        <rFont val="Calibri"/>
        <family val="2"/>
        <scheme val="minor"/>
      </rPr>
      <t>)</t>
    </r>
  </si>
  <si>
    <t>1. Programar e executar a fiscalização e vigilância agropecuária.</t>
  </si>
  <si>
    <t>2. Auditar, fiscalizar e supervisionar os processos produtivos referentes a programas, projetos e demais atividades de defesa agropecuária.</t>
  </si>
  <si>
    <t>3. Elaborar, instaurar, emitir parecer e participar de procedimentos e processos administrativos oficiais.</t>
  </si>
  <si>
    <t>4. Desenvolver ações de comunicação e educação sanitária em defesa agropecuária.</t>
  </si>
  <si>
    <t>5. Participar e representar a Adapar em Conselhos, Câmaras Técnicas, Fóruns entre outros.</t>
  </si>
  <si>
    <t>6. Participar da atualização de processos, procedimentos e normas.</t>
  </si>
  <si>
    <t>7. Atender o público interno e externo no que compete as ações da Adapar</t>
  </si>
  <si>
    <t>8. Orientar, acompanhar e supervisionar as ações da equipe da sua unidade de atuação.</t>
  </si>
  <si>
    <t>9. Coletar, registrar e monitorar dados em sistemas informatizados.</t>
  </si>
  <si>
    <t xml:space="preserve">10. Realizar atendimentos emergenciais conforme preconizado nos programas. </t>
  </si>
  <si>
    <t>11. Zelar pelo patrimônio e recursos necessários para execução das atividades.</t>
  </si>
  <si>
    <t xml:space="preserve">12. Participar de auditorias e supervisões internas e externas. </t>
  </si>
  <si>
    <t>13. Realizar atividades laboratoriais, observadas as competências.</t>
  </si>
  <si>
    <t>14. Atuar como responsável técnico perante outros órgãos, observadas as competências.</t>
  </si>
  <si>
    <r>
      <t xml:space="preserve">4. EFICIÊNCIA </t>
    </r>
    <r>
      <rPr>
        <sz val="11"/>
        <rFont val="Calibri"/>
        <family val="2"/>
        <scheme val="minor"/>
      </rPr>
      <t>(pontuação máxima no item = 42)</t>
    </r>
  </si>
  <si>
    <t>ANEXO XXV a que se refere a Portaria 30 de 08 de fevereiro de 2023</t>
  </si>
  <si>
    <t>RESULTADO DO SUBITEM 5.4 FOCO EM PROCESSOS</t>
  </si>
  <si>
    <t>RESULTADO DO FATOR 5.4 - I FOCO EM PROCESSOS</t>
  </si>
  <si>
    <t>RESULTADO DO FATOR 5.4 - I COMPETÊNCIA FOCO EM PROCESSOS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</si>
</sst>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  <charset val="1"/>
    </font>
    <font>
      <b/>
      <vertAlign val="superscript"/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vertAlign val="superscript"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000000"/>
      <name val="Calibri"/>
      <family val="2"/>
      <charset val="1"/>
    </font>
    <font>
      <sz val="11"/>
      <color indexed="8"/>
      <name val="Calibri"/>
      <family val="2"/>
      <charset val="134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rgb="FF969696"/>
      </patternFill>
    </fill>
    <fill>
      <patternFill patternType="solid">
        <fgColor rgb="FFA6A6A6"/>
        <bgColor rgb="FF969696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rgb="FF969696"/>
        <bgColor rgb="FFA6A6A6"/>
      </patternFill>
    </fill>
    <fill>
      <patternFill patternType="solid">
        <fgColor rgb="FFD9D9D9"/>
        <bgColor rgb="FFE7E6E6"/>
      </patternFill>
    </fill>
    <fill>
      <patternFill patternType="solid">
        <fgColor rgb="FFF2F2F2"/>
        <bgColor rgb="FFE7E6E6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rgb="FFE2F0D9"/>
        <bgColor rgb="FFE7E6E6"/>
      </patternFill>
    </fill>
    <fill>
      <patternFill patternType="solid">
        <fgColor rgb="FFE7E6E6"/>
        <bgColor rgb="FFE2F0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BFBFBF"/>
      </patternFill>
    </fill>
    <fill>
      <patternFill patternType="solid">
        <fgColor theme="9" tint="0.79998168889431442"/>
        <bgColor rgb="FFE7E6E6"/>
      </patternFill>
    </fill>
    <fill>
      <patternFill patternType="solid">
        <fgColor theme="0" tint="-0.14999847407452621"/>
        <bgColor rgb="FFE2F0D9"/>
      </patternFill>
    </fill>
    <fill>
      <patternFill patternType="solid">
        <fgColor rgb="FF969696"/>
        <bgColor rgb="FF000000"/>
      </patternFill>
    </fill>
    <fill>
      <patternFill patternType="solid">
        <fgColor theme="4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2">
    <xf numFmtId="0" fontId="0" fillId="0" borderId="0" xfId="0"/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1" fontId="12" fillId="0" borderId="23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0" fillId="0" borderId="0" xfId="1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12" fillId="12" borderId="52" xfId="0" applyFont="1" applyFill="1" applyBorder="1" applyAlignment="1">
      <alignment horizontal="right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12" fillId="12" borderId="30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8" borderId="29" xfId="0" applyFont="1" applyFill="1" applyBorder="1" applyAlignment="1">
      <alignment horizontal="center" vertical="center" wrapText="1"/>
    </xf>
    <xf numFmtId="0" fontId="12" fillId="13" borderId="2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right" vertical="center" wrapText="1"/>
    </xf>
    <xf numFmtId="9" fontId="0" fillId="0" borderId="0" xfId="1" applyFont="1" applyAlignment="1" applyProtection="1">
      <alignment horizontal="center" vertical="center"/>
    </xf>
    <xf numFmtId="9" fontId="0" fillId="0" borderId="0" xfId="1" applyFont="1" applyAlignment="1" applyProtection="1">
      <alignment vertical="center"/>
    </xf>
    <xf numFmtId="0" fontId="16" fillId="3" borderId="23" xfId="0" applyFont="1" applyFill="1" applyBorder="1" applyAlignment="1">
      <alignment horizontal="center" vertical="center" wrapText="1"/>
    </xf>
    <xf numFmtId="0" fontId="6" fillId="8" borderId="48" xfId="0" applyFont="1" applyFill="1" applyBorder="1" applyAlignment="1">
      <alignment horizontal="center" vertical="center" wrapText="1"/>
    </xf>
    <xf numFmtId="0" fontId="12" fillId="12" borderId="40" xfId="0" applyFont="1" applyFill="1" applyBorder="1" applyAlignment="1">
      <alignment horizontal="right" vertical="center" wrapText="1"/>
    </xf>
    <xf numFmtId="0" fontId="9" fillId="13" borderId="29" xfId="0" applyFont="1" applyFill="1" applyBorder="1" applyAlignment="1">
      <alignment horizontal="center" vertical="center" wrapText="1"/>
    </xf>
    <xf numFmtId="1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6" fillId="12" borderId="40" xfId="0" applyFont="1" applyFill="1" applyBorder="1" applyAlignment="1">
      <alignment horizontal="right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right" vertical="center" wrapText="1"/>
    </xf>
    <xf numFmtId="0" fontId="6" fillId="12" borderId="1" xfId="0" applyFont="1" applyFill="1" applyBorder="1" applyAlignment="1">
      <alignment horizontal="right" vertical="center" wrapText="1"/>
    </xf>
    <xf numFmtId="0" fontId="6" fillId="13" borderId="29" xfId="0" applyFont="1" applyFill="1" applyBorder="1" applyAlignment="1">
      <alignment horizontal="center" vertical="center" wrapText="1"/>
    </xf>
    <xf numFmtId="1" fontId="6" fillId="17" borderId="16" xfId="0" applyNumberFormat="1" applyFont="1" applyFill="1" applyBorder="1" applyAlignment="1">
      <alignment horizontal="center" vertical="center" wrapText="1"/>
    </xf>
    <xf numFmtId="2" fontId="6" fillId="17" borderId="32" xfId="0" applyNumberFormat="1" applyFont="1" applyFill="1" applyBorder="1" applyAlignment="1">
      <alignment horizontal="center" vertical="center" wrapText="1"/>
    </xf>
    <xf numFmtId="0" fontId="6" fillId="12" borderId="39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1" fontId="3" fillId="17" borderId="3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12" borderId="30" xfId="0" applyFont="1" applyFill="1" applyBorder="1" applyAlignment="1">
      <alignment horizontal="right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5" fillId="13" borderId="48" xfId="0" applyFont="1" applyFill="1" applyBorder="1" applyAlignment="1">
      <alignment horizontal="center" vertical="center" wrapText="1"/>
    </xf>
    <xf numFmtId="0" fontId="3" fillId="17" borderId="31" xfId="0" applyFont="1" applyFill="1" applyBorder="1" applyAlignment="1">
      <alignment horizontal="center" vertical="center" wrapText="1"/>
    </xf>
    <xf numFmtId="0" fontId="6" fillId="12" borderId="24" xfId="0" applyFont="1" applyFill="1" applyBorder="1" applyAlignment="1">
      <alignment horizontal="right" vertical="center" wrapText="1"/>
    </xf>
    <xf numFmtId="1" fontId="3" fillId="0" borderId="31" xfId="0" applyNumberFormat="1" applyFont="1" applyBorder="1" applyAlignment="1">
      <alignment horizontal="center" vertical="center" wrapText="1"/>
    </xf>
    <xf numFmtId="0" fontId="6" fillId="13" borderId="46" xfId="0" applyFont="1" applyFill="1" applyBorder="1" applyAlignment="1">
      <alignment horizontal="center" vertical="center" wrapText="1"/>
    </xf>
    <xf numFmtId="0" fontId="6" fillId="13" borderId="47" xfId="0" applyFont="1" applyFill="1" applyBorder="1" applyAlignment="1">
      <alignment horizontal="center" vertical="center" wrapText="1"/>
    </xf>
    <xf numFmtId="0" fontId="6" fillId="15" borderId="45" xfId="0" applyFont="1" applyFill="1" applyBorder="1" applyAlignment="1">
      <alignment horizontal="center" vertical="center" wrapText="1"/>
    </xf>
    <xf numFmtId="0" fontId="6" fillId="15" borderId="46" xfId="0" applyFont="1" applyFill="1" applyBorder="1" applyAlignment="1">
      <alignment horizontal="center" vertical="center" wrapText="1"/>
    </xf>
    <xf numFmtId="0" fontId="3" fillId="15" borderId="47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2" fontId="6" fillId="0" borderId="48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18" fillId="11" borderId="45" xfId="0" applyFont="1" applyFill="1" applyBorder="1" applyAlignment="1">
      <alignment horizontal="center" vertical="center" wrapText="1"/>
    </xf>
    <xf numFmtId="2" fontId="18" fillId="11" borderId="19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6" fillId="4" borderId="23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2" fillId="13" borderId="28" xfId="0" applyFont="1" applyFill="1" applyBorder="1" applyAlignment="1">
      <alignment horizontal="center" vertical="center" wrapText="1"/>
    </xf>
    <xf numFmtId="0" fontId="9" fillId="8" borderId="48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1" fontId="9" fillId="20" borderId="2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4" fillId="0" borderId="3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right" vertical="center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right" vertical="center"/>
    </xf>
    <xf numFmtId="0" fontId="4" fillId="0" borderId="23" xfId="0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22" borderId="0" xfId="0" applyFill="1" applyAlignment="1">
      <alignment horizontal="center" vertical="center" wrapText="1"/>
    </xf>
    <xf numFmtId="0" fontId="0" fillId="22" borderId="0" xfId="0" applyFill="1" applyAlignment="1">
      <alignment horizontal="center" vertical="center"/>
    </xf>
    <xf numFmtId="0" fontId="9" fillId="8" borderId="23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left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5" fillId="8" borderId="48" xfId="0" applyFont="1" applyFill="1" applyBorder="1" applyAlignment="1">
      <alignment horizontal="center" vertical="center" wrapText="1"/>
    </xf>
    <xf numFmtId="0" fontId="12" fillId="13" borderId="28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5" fillId="4" borderId="23" xfId="0" applyFont="1" applyFill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57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5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right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59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8" fillId="0" borderId="53" xfId="0" applyFont="1" applyBorder="1" applyAlignment="1" applyProtection="1">
      <alignment horizontal="left" vertical="top" wrapText="1"/>
      <protection locked="0"/>
    </xf>
    <xf numFmtId="0" fontId="3" fillId="18" borderId="50" xfId="0" applyFont="1" applyFill="1" applyBorder="1" applyAlignment="1">
      <alignment horizontal="center" vertical="center" wrapText="1"/>
    </xf>
    <xf numFmtId="0" fontId="3" fillId="10" borderId="50" xfId="0" applyFont="1" applyFill="1" applyBorder="1" applyAlignment="1">
      <alignment horizontal="center" vertical="center" wrapText="1"/>
    </xf>
    <xf numFmtId="0" fontId="8" fillId="9" borderId="60" xfId="0" applyFont="1" applyFill="1" applyBorder="1" applyAlignment="1" applyProtection="1">
      <alignment horizontal="center" vertical="center" wrapText="1"/>
      <protection locked="0"/>
    </xf>
    <xf numFmtId="0" fontId="6" fillId="10" borderId="44" xfId="0" applyFont="1" applyFill="1" applyBorder="1" applyAlignment="1">
      <alignment horizontal="center" vertical="center" wrapText="1"/>
    </xf>
    <xf numFmtId="0" fontId="0" fillId="9" borderId="58" xfId="0" applyFill="1" applyBorder="1" applyAlignment="1">
      <alignment horizontal="center" vertical="center" wrapText="1"/>
    </xf>
    <xf numFmtId="0" fontId="9" fillId="10" borderId="4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0" xfId="0" applyFont="1" applyFill="1" applyAlignment="1">
      <alignment horizontal="left" vertical="center" wrapText="1"/>
    </xf>
    <xf numFmtId="0" fontId="11" fillId="9" borderId="20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3" fillId="10" borderId="41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11" borderId="6" xfId="0" applyFont="1" applyFill="1" applyBorder="1" applyAlignment="1">
      <alignment horizontal="right" vertical="center" wrapText="1"/>
    </xf>
    <xf numFmtId="0" fontId="9" fillId="11" borderId="4" xfId="0" applyFont="1" applyFill="1" applyBorder="1" applyAlignment="1">
      <alignment horizontal="right" vertical="center" wrapText="1"/>
    </xf>
    <xf numFmtId="0" fontId="9" fillId="11" borderId="5" xfId="0" applyFont="1" applyFill="1" applyBorder="1" applyAlignment="1">
      <alignment horizontal="right" vertical="center" wrapText="1"/>
    </xf>
    <xf numFmtId="0" fontId="14" fillId="0" borderId="53" xfId="0" applyFont="1" applyBorder="1" applyAlignment="1" applyProtection="1">
      <alignment horizontal="left" vertical="top" wrapText="1"/>
      <protection locked="0"/>
    </xf>
    <xf numFmtId="0" fontId="12" fillId="13" borderId="27" xfId="0" applyFont="1" applyFill="1" applyBorder="1" applyAlignment="1">
      <alignment horizontal="center" vertical="center" wrapText="1"/>
    </xf>
    <xf numFmtId="0" fontId="0" fillId="14" borderId="25" xfId="0" applyFill="1" applyBorder="1" applyAlignment="1">
      <alignment horizontal="left" vertical="center" wrapText="1"/>
    </xf>
    <xf numFmtId="0" fontId="0" fillId="14" borderId="38" xfId="0" applyFill="1" applyBorder="1" applyAlignment="1">
      <alignment horizontal="left" vertical="center" wrapText="1"/>
    </xf>
    <xf numFmtId="0" fontId="9" fillId="14" borderId="39" xfId="0" applyFont="1" applyFill="1" applyBorder="1" applyAlignment="1">
      <alignment horizontal="center" vertical="center" wrapText="1"/>
    </xf>
    <xf numFmtId="0" fontId="9" fillId="14" borderId="55" xfId="0" applyFont="1" applyFill="1" applyBorder="1" applyAlignment="1">
      <alignment horizontal="center" vertical="center" wrapText="1"/>
    </xf>
    <xf numFmtId="2" fontId="9" fillId="14" borderId="35" xfId="0" applyNumberFormat="1" applyFont="1" applyFill="1" applyBorder="1" applyAlignment="1">
      <alignment horizontal="center" vertical="center" wrapText="1"/>
    </xf>
    <xf numFmtId="2" fontId="9" fillId="14" borderId="53" xfId="0" applyNumberFormat="1" applyFont="1" applyFill="1" applyBorder="1" applyAlignment="1">
      <alignment horizontal="center" vertical="center" wrapText="1"/>
    </xf>
    <xf numFmtId="0" fontId="0" fillId="14" borderId="24" xfId="0" applyFill="1" applyBorder="1" applyAlignment="1">
      <alignment horizontal="left" vertical="center" wrapText="1"/>
    </xf>
    <xf numFmtId="0" fontId="0" fillId="14" borderId="54" xfId="0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7" borderId="41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9" fontId="21" fillId="0" borderId="21" xfId="1" applyFont="1" applyBorder="1" applyAlignment="1" applyProtection="1">
      <alignment horizontal="left" vertical="center" wrapText="1"/>
    </xf>
    <xf numFmtId="9" fontId="21" fillId="0" borderId="11" xfId="1" applyFont="1" applyBorder="1" applyAlignment="1" applyProtection="1">
      <alignment horizontal="left" vertical="center" wrapText="1"/>
    </xf>
    <xf numFmtId="0" fontId="3" fillId="18" borderId="43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12" fillId="11" borderId="27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0" fontId="12" fillId="11" borderId="30" xfId="0" applyFont="1" applyFill="1" applyBorder="1" applyAlignment="1">
      <alignment horizontal="center" vertical="center" wrapText="1"/>
    </xf>
    <xf numFmtId="0" fontId="12" fillId="11" borderId="31" xfId="0" applyFont="1" applyFill="1" applyBorder="1" applyAlignment="1">
      <alignment horizontal="center" vertical="center" wrapText="1"/>
    </xf>
    <xf numFmtId="9" fontId="0" fillId="0" borderId="21" xfId="1" applyFont="1" applyBorder="1" applyAlignment="1" applyProtection="1">
      <alignment horizontal="left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11" fillId="0" borderId="56" xfId="0" applyFont="1" applyBorder="1" applyAlignment="1">
      <alignment horizontal="justify" vertical="center" wrapText="1"/>
    </xf>
    <xf numFmtId="0" fontId="6" fillId="11" borderId="25" xfId="0" applyFont="1" applyFill="1" applyBorder="1" applyAlignment="1">
      <alignment horizontal="center" vertical="center" wrapText="1"/>
    </xf>
    <xf numFmtId="0" fontId="6" fillId="11" borderId="38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1" fillId="9" borderId="44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4" fillId="9" borderId="24" xfId="0" applyFont="1" applyFill="1" applyBorder="1" applyAlignment="1">
      <alignment horizontal="left" vertical="center" wrapText="1"/>
    </xf>
    <xf numFmtId="0" fontId="0" fillId="9" borderId="16" xfId="0" applyFill="1" applyBorder="1" applyAlignment="1">
      <alignment horizontal="left" vertical="center" wrapText="1"/>
    </xf>
    <xf numFmtId="0" fontId="0" fillId="9" borderId="17" xfId="0" applyFill="1" applyBorder="1" applyAlignment="1">
      <alignment horizontal="left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57" xfId="0" applyFont="1" applyFill="1" applyBorder="1" applyAlignment="1">
      <alignment horizontal="center" vertical="center" wrapText="1"/>
    </xf>
    <xf numFmtId="0" fontId="3" fillId="11" borderId="24" xfId="0" applyFont="1" applyFill="1" applyBorder="1" applyAlignment="1">
      <alignment horizontal="center" vertical="center" wrapText="1"/>
    </xf>
    <xf numFmtId="0" fontId="3" fillId="11" borderId="54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9" fontId="17" fillId="0" borderId="21" xfId="1" applyFont="1" applyBorder="1" applyAlignment="1" applyProtection="1">
      <alignment horizontal="left" vertical="center" wrapText="1"/>
    </xf>
    <xf numFmtId="9" fontId="17" fillId="0" borderId="11" xfId="1" applyFont="1" applyBorder="1" applyAlignment="1" applyProtection="1">
      <alignment horizontal="left" vertical="center" wrapText="1"/>
    </xf>
    <xf numFmtId="0" fontId="23" fillId="6" borderId="4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2" fillId="7" borderId="41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8" borderId="44" xfId="0" applyFont="1" applyFill="1" applyBorder="1" applyAlignment="1">
      <alignment horizontal="center" vertical="center" wrapText="1"/>
    </xf>
    <xf numFmtId="0" fontId="9" fillId="8" borderId="45" xfId="0" applyFont="1" applyFill="1" applyBorder="1" applyAlignment="1">
      <alignment horizontal="center" vertical="center" wrapText="1"/>
    </xf>
    <xf numFmtId="0" fontId="9" fillId="8" borderId="46" xfId="0" applyFont="1" applyFill="1" applyBorder="1" applyAlignment="1">
      <alignment horizontal="center" vertical="center" wrapText="1"/>
    </xf>
    <xf numFmtId="0" fontId="9" fillId="8" borderId="47" xfId="0" applyFont="1" applyFill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48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9" fillId="7" borderId="50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justify" vertical="center" wrapText="1"/>
    </xf>
    <xf numFmtId="0" fontId="12" fillId="8" borderId="45" xfId="0" applyFont="1" applyFill="1" applyBorder="1" applyAlignment="1">
      <alignment horizontal="center" vertical="center" wrapText="1"/>
    </xf>
    <xf numFmtId="0" fontId="12" fillId="8" borderId="46" xfId="0" applyFont="1" applyFill="1" applyBorder="1" applyAlignment="1">
      <alignment horizontal="center" vertical="center" wrapText="1"/>
    </xf>
    <xf numFmtId="0" fontId="12" fillId="8" borderId="47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8" borderId="21" xfId="0" applyFont="1" applyFill="1" applyBorder="1" applyAlignment="1">
      <alignment horizontal="left" vertical="center" wrapText="1"/>
    </xf>
    <xf numFmtId="0" fontId="3" fillId="8" borderId="27" xfId="0" applyFont="1" applyFill="1" applyBorder="1" applyAlignment="1">
      <alignment horizontal="justify" vertical="center" wrapText="1"/>
    </xf>
    <xf numFmtId="0" fontId="3" fillId="8" borderId="36" xfId="0" applyFont="1" applyFill="1" applyBorder="1" applyAlignment="1">
      <alignment horizontal="left" vertical="center" wrapText="1"/>
    </xf>
    <xf numFmtId="0" fontId="3" fillId="11" borderId="6" xfId="0" applyFont="1" applyFill="1" applyBorder="1" applyAlignment="1">
      <alignment horizontal="right" vertical="center" wrapText="1"/>
    </xf>
    <xf numFmtId="0" fontId="3" fillId="8" borderId="27" xfId="0" applyFont="1" applyFill="1" applyBorder="1" applyAlignment="1">
      <alignment horizontal="left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13" borderId="28" xfId="0" applyFont="1" applyFill="1" applyBorder="1" applyAlignment="1">
      <alignment horizontal="center" vertical="center" wrapText="1"/>
    </xf>
    <xf numFmtId="0" fontId="0" fillId="16" borderId="25" xfId="0" applyFill="1" applyBorder="1" applyAlignment="1">
      <alignment horizontal="left" vertical="center" wrapText="1"/>
    </xf>
    <xf numFmtId="0" fontId="0" fillId="16" borderId="2" xfId="0" applyFill="1" applyBorder="1" applyAlignment="1">
      <alignment horizontal="left" vertical="center" wrapText="1"/>
    </xf>
    <xf numFmtId="1" fontId="12" fillId="14" borderId="39" xfId="0" applyNumberFormat="1" applyFont="1" applyFill="1" applyBorder="1" applyAlignment="1">
      <alignment horizontal="center" vertical="center" wrapText="1"/>
    </xf>
    <xf numFmtId="1" fontId="12" fillId="14" borderId="55" xfId="0" applyNumberFormat="1" applyFont="1" applyFill="1" applyBorder="1" applyAlignment="1">
      <alignment horizontal="center" vertical="center" wrapText="1"/>
    </xf>
    <xf numFmtId="2" fontId="12" fillId="14" borderId="35" xfId="0" applyNumberFormat="1" applyFont="1" applyFill="1" applyBorder="1" applyAlignment="1">
      <alignment horizontal="center" vertical="center" wrapText="1"/>
    </xf>
    <xf numFmtId="2" fontId="12" fillId="14" borderId="53" xfId="0" applyNumberFormat="1" applyFont="1" applyFill="1" applyBorder="1" applyAlignment="1">
      <alignment horizontal="center" vertical="center" wrapText="1"/>
    </xf>
    <xf numFmtId="0" fontId="0" fillId="16" borderId="24" xfId="0" applyFill="1" applyBorder="1" applyAlignment="1">
      <alignment horizontal="left" vertical="center" wrapText="1"/>
    </xf>
    <xf numFmtId="0" fontId="0" fillId="16" borderId="16" xfId="0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0" fillId="16" borderId="8" xfId="0" applyFill="1" applyBorder="1" applyAlignment="1">
      <alignment horizontal="left" vertical="center" wrapText="1"/>
    </xf>
    <xf numFmtId="0" fontId="0" fillId="16" borderId="9" xfId="0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9" fontId="17" fillId="0" borderId="33" xfId="1" applyFont="1" applyBorder="1" applyAlignment="1" applyProtection="1">
      <alignment horizontal="center" vertical="center" wrapText="1"/>
    </xf>
    <xf numFmtId="9" fontId="17" fillId="0" borderId="12" xfId="1" applyFont="1" applyBorder="1" applyAlignment="1" applyProtection="1">
      <alignment horizontal="center" vertical="center" wrapText="1"/>
    </xf>
    <xf numFmtId="9" fontId="17" fillId="0" borderId="34" xfId="1" applyFont="1" applyBorder="1" applyAlignment="1" applyProtection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3" fillId="18" borderId="56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right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4" fillId="9" borderId="49" xfId="0" applyFont="1" applyFill="1" applyBorder="1" applyAlignment="1" applyProtection="1">
      <alignment horizontal="center" vertical="center" wrapText="1"/>
      <protection locked="0"/>
    </xf>
    <xf numFmtId="0" fontId="4" fillId="9" borderId="63" xfId="0" applyFont="1" applyFill="1" applyBorder="1" applyAlignment="1" applyProtection="1">
      <alignment horizontal="center" vertical="center" wrapText="1"/>
      <protection locked="0"/>
    </xf>
    <xf numFmtId="0" fontId="4" fillId="9" borderId="37" xfId="0" applyFont="1" applyFill="1" applyBorder="1" applyAlignment="1" applyProtection="1">
      <alignment horizontal="center" vertical="center" wrapText="1"/>
      <protection locked="0"/>
    </xf>
    <xf numFmtId="0" fontId="11" fillId="0" borderId="49" xfId="0" applyFont="1" applyBorder="1" applyAlignment="1" applyProtection="1">
      <alignment horizontal="left" vertical="center" wrapText="1"/>
      <protection locked="0"/>
    </xf>
    <xf numFmtId="0" fontId="11" fillId="0" borderId="63" xfId="0" applyFont="1" applyBorder="1" applyAlignment="1" applyProtection="1">
      <alignment horizontal="left" vertical="center" wrapText="1"/>
      <protection locked="0"/>
    </xf>
    <xf numFmtId="0" fontId="11" fillId="0" borderId="37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2" fillId="9" borderId="44" xfId="0" applyFont="1" applyFill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wrapText="1"/>
    </xf>
    <xf numFmtId="0" fontId="18" fillId="11" borderId="41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left" vertical="center" wrapText="1"/>
    </xf>
    <xf numFmtId="0" fontId="6" fillId="10" borderId="50" xfId="0" applyFont="1" applyFill="1" applyBorder="1" applyAlignment="1">
      <alignment horizontal="center" vertical="center" wrapText="1"/>
    </xf>
    <xf numFmtId="1" fontId="3" fillId="16" borderId="61" xfId="0" applyNumberFormat="1" applyFont="1" applyFill="1" applyBorder="1" applyAlignment="1">
      <alignment horizontal="center" vertical="center" wrapText="1"/>
    </xf>
    <xf numFmtId="1" fontId="3" fillId="16" borderId="55" xfId="0" applyNumberFormat="1" applyFont="1" applyFill="1" applyBorder="1" applyAlignment="1">
      <alignment horizontal="center" vertical="center" wrapText="1"/>
    </xf>
    <xf numFmtId="2" fontId="6" fillId="19" borderId="51" xfId="0" applyNumberFormat="1" applyFont="1" applyFill="1" applyBorder="1" applyAlignment="1">
      <alignment horizontal="center" vertical="center" wrapText="1"/>
    </xf>
    <xf numFmtId="2" fontId="6" fillId="19" borderId="53" xfId="0" applyNumberFormat="1" applyFont="1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3" fillId="7" borderId="50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justify" vertical="center" wrapText="1"/>
    </xf>
    <xf numFmtId="0" fontId="5" fillId="8" borderId="33" xfId="0" applyFont="1" applyFill="1" applyBorder="1" applyAlignment="1">
      <alignment horizontal="left" vertical="center" wrapText="1"/>
    </xf>
    <xf numFmtId="0" fontId="5" fillId="8" borderId="12" xfId="0" applyFont="1" applyFill="1" applyBorder="1" applyAlignment="1">
      <alignment horizontal="left" vertical="center" wrapText="1"/>
    </xf>
    <xf numFmtId="0" fontId="5" fillId="8" borderId="13" xfId="0" applyFont="1" applyFill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6" fillId="9" borderId="60" xfId="0" applyFont="1" applyFill="1" applyBorder="1" applyAlignment="1" applyProtection="1">
      <alignment horizontal="center" vertical="center" wrapText="1"/>
      <protection locked="0"/>
    </xf>
    <xf numFmtId="0" fontId="5" fillId="21" borderId="33" xfId="0" applyFont="1" applyFill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/>
    </xf>
    <xf numFmtId="0" fontId="5" fillId="21" borderId="3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center" vertical="center" wrapText="1"/>
    </xf>
    <xf numFmtId="0" fontId="5" fillId="21" borderId="9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5" fillId="21" borderId="24" xfId="0" applyFont="1" applyFill="1" applyBorder="1" applyAlignment="1">
      <alignment horizontal="center" vertical="center" wrapText="1"/>
    </xf>
    <xf numFmtId="0" fontId="5" fillId="21" borderId="16" xfId="0" applyFont="1" applyFill="1" applyBorder="1" applyAlignment="1">
      <alignment horizontal="center" vertical="center" wrapText="1"/>
    </xf>
    <xf numFmtId="0" fontId="5" fillId="21" borderId="17" xfId="0" applyFont="1" applyFill="1" applyBorder="1" applyAlignment="1">
      <alignment horizontal="center" vertical="center" wrapText="1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Porcentagem" xfId="1" builtinId="5"/>
  </cellStyles>
  <dxfs count="1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0</xdr:col>
      <xdr:colOff>868936</xdr:colOff>
      <xdr:row>1</xdr:row>
      <xdr:rowOff>342033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FFE4146-944C-4F41-88D1-9917BC93F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868936" cy="749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950767</xdr:colOff>
      <xdr:row>0</xdr:row>
      <xdr:rowOff>154130</xdr:rowOff>
    </xdr:from>
    <xdr:to>
      <xdr:col>3</xdr:col>
      <xdr:colOff>1726440</xdr:colOff>
      <xdr:row>1</xdr:row>
      <xdr:rowOff>287237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1527605-9998-4A98-828F-CB2269C35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8494" y="154130"/>
          <a:ext cx="775673" cy="6353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138546</xdr:rowOff>
    </xdr:from>
    <xdr:to>
      <xdr:col>0</xdr:col>
      <xdr:colOff>964186</xdr:colOff>
      <xdr:row>1</xdr:row>
      <xdr:rowOff>385329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4EF8154-762A-43AF-BF0A-D13074B8B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8546"/>
          <a:ext cx="868936" cy="749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1331768</xdr:colOff>
      <xdr:row>0</xdr:row>
      <xdr:rowOff>206085</xdr:rowOff>
    </xdr:from>
    <xdr:to>
      <xdr:col>3</xdr:col>
      <xdr:colOff>2107441</xdr:colOff>
      <xdr:row>1</xdr:row>
      <xdr:rowOff>339192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B4483AB-2F56-43A5-9B26-A689F0B28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7813" y="206085"/>
          <a:ext cx="775673" cy="6353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0</xdr:col>
      <xdr:colOff>1002286</xdr:colOff>
      <xdr:row>1</xdr:row>
      <xdr:rowOff>329910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B5B9325-901A-41AA-8D1E-5AE1A6F9F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5"/>
          <a:ext cx="868936" cy="749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1362074</xdr:colOff>
      <xdr:row>0</xdr:row>
      <xdr:rowOff>148935</xdr:rowOff>
    </xdr:from>
    <xdr:to>
      <xdr:col>3</xdr:col>
      <xdr:colOff>2137747</xdr:colOff>
      <xdr:row>1</xdr:row>
      <xdr:rowOff>279444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11425E0-DF8B-45E5-AA6E-A9CFDCE91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2924" y="148935"/>
          <a:ext cx="775673" cy="635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A383"/>
  <sheetViews>
    <sheetView workbookViewId="0">
      <selection sqref="A1:XFD1048576"/>
    </sheetView>
  </sheetViews>
  <sheetFormatPr defaultRowHeight="15"/>
  <cols>
    <col min="1" max="1" width="38.42578125" style="7" bestFit="1" customWidth="1"/>
  </cols>
  <sheetData>
    <row r="1" spans="1:1">
      <c r="A1" s="6" t="s">
        <v>129</v>
      </c>
    </row>
    <row r="2" spans="1:1">
      <c r="A2" s="6">
        <v>0</v>
      </c>
    </row>
    <row r="3" spans="1:1">
      <c r="A3" s="6">
        <v>1</v>
      </c>
    </row>
    <row r="4" spans="1:1">
      <c r="A4" s="6">
        <v>2</v>
      </c>
    </row>
    <row r="5" spans="1:1">
      <c r="A5" s="6">
        <v>3</v>
      </c>
    </row>
    <row r="6" spans="1:1">
      <c r="A6" s="92"/>
    </row>
    <row r="7" spans="1:1">
      <c r="A7" s="93"/>
    </row>
    <row r="8" spans="1:1">
      <c r="A8" s="7" t="s">
        <v>444</v>
      </c>
    </row>
    <row r="9" spans="1:1">
      <c r="A9" s="7" t="s">
        <v>445</v>
      </c>
    </row>
    <row r="10" spans="1:1">
      <c r="A10" s="7" t="s">
        <v>238</v>
      </c>
    </row>
    <row r="11" spans="1:1">
      <c r="A11" s="7" t="s">
        <v>239</v>
      </c>
    </row>
    <row r="12" spans="1:1">
      <c r="A12" s="7" t="s">
        <v>240</v>
      </c>
    </row>
    <row r="13" spans="1:1">
      <c r="A13" s="7" t="s">
        <v>241</v>
      </c>
    </row>
    <row r="14" spans="1:1">
      <c r="A14" s="7" t="s">
        <v>242</v>
      </c>
    </row>
    <row r="15" spans="1:1">
      <c r="A15" s="7" t="s">
        <v>213</v>
      </c>
    </row>
    <row r="16" spans="1:1">
      <c r="A16" s="7" t="s">
        <v>214</v>
      </c>
    </row>
    <row r="17" spans="1:1">
      <c r="A17" s="7" t="s">
        <v>215</v>
      </c>
    </row>
    <row r="18" spans="1:1">
      <c r="A18" s="7" t="s">
        <v>216</v>
      </c>
    </row>
    <row r="19" spans="1:1">
      <c r="A19" s="7" t="s">
        <v>217</v>
      </c>
    </row>
    <row r="20" spans="1:1">
      <c r="A20" s="8" t="s">
        <v>122</v>
      </c>
    </row>
    <row r="21" spans="1:1">
      <c r="A21" s="8" t="s">
        <v>218</v>
      </c>
    </row>
    <row r="22" spans="1:1">
      <c r="A22" s="8" t="s">
        <v>219</v>
      </c>
    </row>
    <row r="23" spans="1:1">
      <c r="A23" s="8" t="s">
        <v>220</v>
      </c>
    </row>
    <row r="24" spans="1:1">
      <c r="A24" s="8" t="s">
        <v>221</v>
      </c>
    </row>
    <row r="25" spans="1:1">
      <c r="A25" s="8" t="s">
        <v>222</v>
      </c>
    </row>
    <row r="26" spans="1:1">
      <c r="A26" s="8" t="s">
        <v>223</v>
      </c>
    </row>
    <row r="27" spans="1:1">
      <c r="A27" s="8" t="s">
        <v>224</v>
      </c>
    </row>
    <row r="28" spans="1:1">
      <c r="A28" s="8" t="s">
        <v>225</v>
      </c>
    </row>
    <row r="29" spans="1:1">
      <c r="A29" s="8" t="s">
        <v>226</v>
      </c>
    </row>
    <row r="30" spans="1:1">
      <c r="A30" s="8" t="s">
        <v>227</v>
      </c>
    </row>
    <row r="31" spans="1:1">
      <c r="A31" s="8" t="s">
        <v>228</v>
      </c>
    </row>
    <row r="32" spans="1:1">
      <c r="A32" s="8" t="s">
        <v>229</v>
      </c>
    </row>
    <row r="33" spans="1:1">
      <c r="A33" s="8" t="s">
        <v>230</v>
      </c>
    </row>
    <row r="34" spans="1:1">
      <c r="A34" s="8" t="s">
        <v>231</v>
      </c>
    </row>
    <row r="35" spans="1:1">
      <c r="A35" s="8" t="s">
        <v>232</v>
      </c>
    </row>
    <row r="36" spans="1:1">
      <c r="A36" s="8" t="s">
        <v>233</v>
      </c>
    </row>
    <row r="37" spans="1:1">
      <c r="A37" s="8" t="s">
        <v>234</v>
      </c>
    </row>
    <row r="38" spans="1:1">
      <c r="A38" s="8" t="s">
        <v>235</v>
      </c>
    </row>
    <row r="39" spans="1:1">
      <c r="A39" s="8" t="s">
        <v>236</v>
      </c>
    </row>
    <row r="40" spans="1:1">
      <c r="A40" s="8" t="s">
        <v>237</v>
      </c>
    </row>
    <row r="41" spans="1:1">
      <c r="A41" s="93"/>
    </row>
    <row r="42" spans="1:1">
      <c r="A42" s="93"/>
    </row>
    <row r="43" spans="1:1">
      <c r="A43" s="8" t="s">
        <v>243</v>
      </c>
    </row>
    <row r="44" spans="1:1">
      <c r="A44" s="8" t="s">
        <v>244</v>
      </c>
    </row>
    <row r="45" spans="1:1">
      <c r="A45" s="8" t="s">
        <v>245</v>
      </c>
    </row>
    <row r="46" spans="1:1">
      <c r="A46" s="8" t="s">
        <v>246</v>
      </c>
    </row>
    <row r="47" spans="1:1">
      <c r="A47" s="8" t="s">
        <v>247</v>
      </c>
    </row>
    <row r="48" spans="1:1">
      <c r="A48" s="8" t="s">
        <v>248</v>
      </c>
    </row>
    <row r="49" spans="1:1">
      <c r="A49" s="8" t="s">
        <v>249</v>
      </c>
    </row>
    <row r="50" spans="1:1">
      <c r="A50" s="8" t="s">
        <v>250</v>
      </c>
    </row>
    <row r="51" spans="1:1">
      <c r="A51" s="8" t="s">
        <v>251</v>
      </c>
    </row>
    <row r="52" spans="1:1">
      <c r="A52" s="8" t="s">
        <v>252</v>
      </c>
    </row>
    <row r="53" spans="1:1">
      <c r="A53" s="8" t="s">
        <v>124</v>
      </c>
    </row>
    <row r="54" spans="1:1">
      <c r="A54" s="8" t="s">
        <v>253</v>
      </c>
    </row>
    <row r="55" spans="1:1">
      <c r="A55" s="8" t="s">
        <v>254</v>
      </c>
    </row>
    <row r="56" spans="1:1">
      <c r="A56" s="8" t="s">
        <v>255</v>
      </c>
    </row>
    <row r="57" spans="1:1">
      <c r="A57" s="8" t="s">
        <v>256</v>
      </c>
    </row>
    <row r="58" spans="1:1">
      <c r="A58" s="8" t="s">
        <v>257</v>
      </c>
    </row>
    <row r="59" spans="1:1">
      <c r="A59" s="8" t="s">
        <v>258</v>
      </c>
    </row>
    <row r="60" spans="1:1">
      <c r="A60" s="8" t="s">
        <v>259</v>
      </c>
    </row>
    <row r="61" spans="1:1">
      <c r="A61" s="8" t="s">
        <v>260</v>
      </c>
    </row>
    <row r="62" spans="1:1">
      <c r="A62" s="8" t="s">
        <v>261</v>
      </c>
    </row>
    <row r="63" spans="1:1">
      <c r="A63" s="8" t="s">
        <v>262</v>
      </c>
    </row>
    <row r="64" spans="1:1">
      <c r="A64" s="8" t="s">
        <v>263</v>
      </c>
    </row>
    <row r="65" spans="1:1">
      <c r="A65" s="8" t="s">
        <v>264</v>
      </c>
    </row>
    <row r="66" spans="1:1">
      <c r="A66" s="8" t="s">
        <v>265</v>
      </c>
    </row>
    <row r="67" spans="1:1">
      <c r="A67" s="8" t="s">
        <v>266</v>
      </c>
    </row>
    <row r="68" spans="1:1">
      <c r="A68" s="8" t="s">
        <v>267</v>
      </c>
    </row>
    <row r="69" spans="1:1">
      <c r="A69" s="8" t="s">
        <v>268</v>
      </c>
    </row>
    <row r="70" spans="1:1">
      <c r="A70" s="8" t="s">
        <v>269</v>
      </c>
    </row>
    <row r="71" spans="1:1">
      <c r="A71" s="8" t="s">
        <v>270</v>
      </c>
    </row>
    <row r="72" spans="1:1">
      <c r="A72" s="8" t="s">
        <v>271</v>
      </c>
    </row>
    <row r="73" spans="1:1">
      <c r="A73" s="8" t="s">
        <v>272</v>
      </c>
    </row>
    <row r="74" spans="1:1">
      <c r="A74" s="8" t="s">
        <v>273</v>
      </c>
    </row>
    <row r="75" spans="1:1">
      <c r="A75" s="8" t="s">
        <v>274</v>
      </c>
    </row>
    <row r="76" spans="1:1">
      <c r="A76" s="8" t="s">
        <v>275</v>
      </c>
    </row>
    <row r="77" spans="1:1">
      <c r="A77" s="8" t="s">
        <v>276</v>
      </c>
    </row>
    <row r="78" spans="1:1">
      <c r="A78" s="8" t="s">
        <v>277</v>
      </c>
    </row>
    <row r="79" spans="1:1">
      <c r="A79" s="8" t="s">
        <v>278</v>
      </c>
    </row>
    <row r="80" spans="1:1">
      <c r="A80" s="8" t="s">
        <v>279</v>
      </c>
    </row>
    <row r="81" spans="1:1">
      <c r="A81" s="8" t="s">
        <v>280</v>
      </c>
    </row>
    <row r="82" spans="1:1">
      <c r="A82" s="8" t="s">
        <v>281</v>
      </c>
    </row>
    <row r="83" spans="1:1">
      <c r="A83" s="8" t="s">
        <v>282</v>
      </c>
    </row>
    <row r="84" spans="1:1">
      <c r="A84" s="8" t="s">
        <v>283</v>
      </c>
    </row>
    <row r="85" spans="1:1">
      <c r="A85" s="8" t="s">
        <v>284</v>
      </c>
    </row>
    <row r="86" spans="1:1">
      <c r="A86" s="8" t="s">
        <v>285</v>
      </c>
    </row>
    <row r="87" spans="1:1">
      <c r="A87" s="8" t="s">
        <v>286</v>
      </c>
    </row>
    <row r="88" spans="1:1">
      <c r="A88" s="8" t="s">
        <v>287</v>
      </c>
    </row>
    <row r="89" spans="1:1">
      <c r="A89" s="8" t="s">
        <v>288</v>
      </c>
    </row>
    <row r="90" spans="1:1">
      <c r="A90" s="8" t="s">
        <v>289</v>
      </c>
    </row>
    <row r="91" spans="1:1">
      <c r="A91" s="8" t="s">
        <v>290</v>
      </c>
    </row>
    <row r="92" spans="1:1">
      <c r="A92" s="8" t="s">
        <v>291</v>
      </c>
    </row>
    <row r="93" spans="1:1">
      <c r="A93" s="8" t="s">
        <v>292</v>
      </c>
    </row>
    <row r="94" spans="1:1">
      <c r="A94" s="8" t="s">
        <v>293</v>
      </c>
    </row>
    <row r="95" spans="1:1">
      <c r="A95" s="8" t="s">
        <v>294</v>
      </c>
    </row>
    <row r="96" spans="1:1">
      <c r="A96" s="8" t="s">
        <v>295</v>
      </c>
    </row>
    <row r="97" spans="1:1">
      <c r="A97" s="8" t="s">
        <v>296</v>
      </c>
    </row>
    <row r="98" spans="1:1">
      <c r="A98" s="8" t="s">
        <v>297</v>
      </c>
    </row>
    <row r="99" spans="1:1">
      <c r="A99" s="8" t="s">
        <v>298</v>
      </c>
    </row>
    <row r="100" spans="1:1">
      <c r="A100" s="8" t="s">
        <v>299</v>
      </c>
    </row>
    <row r="101" spans="1:1">
      <c r="A101" s="8" t="s">
        <v>300</v>
      </c>
    </row>
    <row r="102" spans="1:1">
      <c r="A102" s="8" t="s">
        <v>301</v>
      </c>
    </row>
    <row r="103" spans="1:1">
      <c r="A103" s="8" t="s">
        <v>302</v>
      </c>
    </row>
    <row r="104" spans="1:1">
      <c r="A104" s="8" t="s">
        <v>303</v>
      </c>
    </row>
    <row r="105" spans="1:1">
      <c r="A105" s="8" t="s">
        <v>304</v>
      </c>
    </row>
    <row r="106" spans="1:1">
      <c r="A106" s="8" t="s">
        <v>305</v>
      </c>
    </row>
    <row r="107" spans="1:1">
      <c r="A107" s="8" t="s">
        <v>306</v>
      </c>
    </row>
    <row r="108" spans="1:1">
      <c r="A108" s="8" t="s">
        <v>307</v>
      </c>
    </row>
    <row r="109" spans="1:1">
      <c r="A109" s="8" t="s">
        <v>308</v>
      </c>
    </row>
    <row r="110" spans="1:1">
      <c r="A110" s="8" t="s">
        <v>309</v>
      </c>
    </row>
    <row r="111" spans="1:1">
      <c r="A111" s="8" t="s">
        <v>310</v>
      </c>
    </row>
    <row r="112" spans="1:1">
      <c r="A112" s="8" t="s">
        <v>311</v>
      </c>
    </row>
    <row r="113" spans="1:1">
      <c r="A113" s="8" t="s">
        <v>312</v>
      </c>
    </row>
    <row r="114" spans="1:1">
      <c r="A114" s="8" t="s">
        <v>313</v>
      </c>
    </row>
    <row r="115" spans="1:1">
      <c r="A115" s="8" t="s">
        <v>314</v>
      </c>
    </row>
    <row r="116" spans="1:1">
      <c r="A116" s="8" t="s">
        <v>315</v>
      </c>
    </row>
    <row r="117" spans="1:1">
      <c r="A117" s="8" t="s">
        <v>316</v>
      </c>
    </row>
    <row r="118" spans="1:1">
      <c r="A118" s="8" t="s">
        <v>317</v>
      </c>
    </row>
    <row r="119" spans="1:1">
      <c r="A119" s="8" t="s">
        <v>318</v>
      </c>
    </row>
    <row r="120" spans="1:1">
      <c r="A120" s="8" t="s">
        <v>319</v>
      </c>
    </row>
    <row r="121" spans="1:1">
      <c r="A121" s="8" t="s">
        <v>320</v>
      </c>
    </row>
    <row r="122" spans="1:1">
      <c r="A122" s="8" t="s">
        <v>321</v>
      </c>
    </row>
    <row r="123" spans="1:1">
      <c r="A123" s="8" t="s">
        <v>322</v>
      </c>
    </row>
    <row r="124" spans="1:1">
      <c r="A124" s="8" t="s">
        <v>323</v>
      </c>
    </row>
    <row r="125" spans="1:1">
      <c r="A125" s="8" t="s">
        <v>324</v>
      </c>
    </row>
    <row r="126" spans="1:1">
      <c r="A126" s="8" t="s">
        <v>325</v>
      </c>
    </row>
    <row r="127" spans="1:1">
      <c r="A127" s="8" t="s">
        <v>326</v>
      </c>
    </row>
    <row r="128" spans="1:1">
      <c r="A128" s="8" t="s">
        <v>327</v>
      </c>
    </row>
    <row r="129" spans="1:1">
      <c r="A129" s="8" t="s">
        <v>328</v>
      </c>
    </row>
    <row r="130" spans="1:1">
      <c r="A130" s="8" t="s">
        <v>329</v>
      </c>
    </row>
    <row r="131" spans="1:1">
      <c r="A131" s="8" t="s">
        <v>330</v>
      </c>
    </row>
    <row r="132" spans="1:1">
      <c r="A132" s="8" t="s">
        <v>331</v>
      </c>
    </row>
    <row r="133" spans="1:1">
      <c r="A133" s="8" t="s">
        <v>332</v>
      </c>
    </row>
    <row r="134" spans="1:1">
      <c r="A134" s="8" t="s">
        <v>333</v>
      </c>
    </row>
    <row r="135" spans="1:1">
      <c r="A135" s="8" t="s">
        <v>334</v>
      </c>
    </row>
    <row r="136" spans="1:1">
      <c r="A136" s="8" t="s">
        <v>335</v>
      </c>
    </row>
    <row r="137" spans="1:1">
      <c r="A137" s="8" t="s">
        <v>336</v>
      </c>
    </row>
    <row r="138" spans="1:1">
      <c r="A138" s="8" t="s">
        <v>337</v>
      </c>
    </row>
    <row r="139" spans="1:1">
      <c r="A139" s="8" t="s">
        <v>338</v>
      </c>
    </row>
    <row r="140" spans="1:1">
      <c r="A140" s="8" t="s">
        <v>339</v>
      </c>
    </row>
    <row r="141" spans="1:1">
      <c r="A141" s="8" t="s">
        <v>340</v>
      </c>
    </row>
    <row r="142" spans="1:1">
      <c r="A142" s="8" t="s">
        <v>341</v>
      </c>
    </row>
    <row r="143" spans="1:1">
      <c r="A143" s="8" t="s">
        <v>342</v>
      </c>
    </row>
    <row r="144" spans="1:1">
      <c r="A144" s="8" t="s">
        <v>343</v>
      </c>
    </row>
    <row r="145" spans="1:1">
      <c r="A145" s="8" t="s">
        <v>344</v>
      </c>
    </row>
    <row r="146" spans="1:1">
      <c r="A146" s="8" t="s">
        <v>345</v>
      </c>
    </row>
    <row r="147" spans="1:1">
      <c r="A147" s="8" t="s">
        <v>346</v>
      </c>
    </row>
    <row r="148" spans="1:1">
      <c r="A148" s="8" t="s">
        <v>347</v>
      </c>
    </row>
    <row r="149" spans="1:1">
      <c r="A149" s="8" t="s">
        <v>348</v>
      </c>
    </row>
    <row r="150" spans="1:1">
      <c r="A150" s="8" t="s">
        <v>349</v>
      </c>
    </row>
    <row r="151" spans="1:1">
      <c r="A151" s="8" t="s">
        <v>350</v>
      </c>
    </row>
    <row r="152" spans="1:1">
      <c r="A152" s="8" t="s">
        <v>351</v>
      </c>
    </row>
    <row r="153" spans="1:1">
      <c r="A153" s="8" t="s">
        <v>352</v>
      </c>
    </row>
    <row r="154" spans="1:1">
      <c r="A154" s="8" t="s">
        <v>353</v>
      </c>
    </row>
    <row r="155" spans="1:1">
      <c r="A155" s="8" t="s">
        <v>354</v>
      </c>
    </row>
    <row r="156" spans="1:1">
      <c r="A156" s="8" t="s">
        <v>355</v>
      </c>
    </row>
    <row r="157" spans="1:1">
      <c r="A157" s="8" t="s">
        <v>356</v>
      </c>
    </row>
    <row r="158" spans="1:1">
      <c r="A158" s="8" t="s">
        <v>357</v>
      </c>
    </row>
    <row r="159" spans="1:1">
      <c r="A159" s="8" t="s">
        <v>358</v>
      </c>
    </row>
    <row r="160" spans="1:1">
      <c r="A160" s="8" t="s">
        <v>359</v>
      </c>
    </row>
    <row r="161" spans="1:1">
      <c r="A161" s="8" t="s">
        <v>360</v>
      </c>
    </row>
    <row r="162" spans="1:1">
      <c r="A162" s="8" t="s">
        <v>361</v>
      </c>
    </row>
    <row r="163" spans="1:1">
      <c r="A163" s="8" t="s">
        <v>362</v>
      </c>
    </row>
    <row r="164" spans="1:1">
      <c r="A164" s="8" t="s">
        <v>363</v>
      </c>
    </row>
    <row r="165" spans="1:1">
      <c r="A165" s="8" t="s">
        <v>364</v>
      </c>
    </row>
    <row r="166" spans="1:1">
      <c r="A166" s="8" t="s">
        <v>365</v>
      </c>
    </row>
    <row r="167" spans="1:1">
      <c r="A167" s="8" t="s">
        <v>366</v>
      </c>
    </row>
    <row r="168" spans="1:1">
      <c r="A168" s="8" t="s">
        <v>367</v>
      </c>
    </row>
    <row r="169" spans="1:1">
      <c r="A169" s="8" t="s">
        <v>368</v>
      </c>
    </row>
    <row r="170" spans="1:1">
      <c r="A170" s="8" t="s">
        <v>369</v>
      </c>
    </row>
    <row r="171" spans="1:1">
      <c r="A171" s="8" t="s">
        <v>370</v>
      </c>
    </row>
    <row r="172" spans="1:1">
      <c r="A172" s="8" t="s">
        <v>371</v>
      </c>
    </row>
    <row r="173" spans="1:1">
      <c r="A173" s="8" t="s">
        <v>372</v>
      </c>
    </row>
    <row r="174" spans="1:1">
      <c r="A174" s="8" t="s">
        <v>373</v>
      </c>
    </row>
    <row r="175" spans="1:1">
      <c r="A175" s="8" t="s">
        <v>374</v>
      </c>
    </row>
    <row r="176" spans="1:1">
      <c r="A176" s="8" t="s">
        <v>375</v>
      </c>
    </row>
    <row r="177" spans="1:1">
      <c r="A177" s="92"/>
    </row>
    <row r="178" spans="1:1">
      <c r="A178" s="92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 ht="15.75" thickBot="1">
      <c r="A191" s="74" t="s">
        <v>210</v>
      </c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 s="83" t="s">
        <v>431</v>
      </c>
    </row>
    <row r="207" spans="1:1">
      <c r="A207"/>
    </row>
    <row r="208" spans="1:1">
      <c r="A208" s="83" t="s">
        <v>434</v>
      </c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 s="90" t="s">
        <v>441</v>
      </c>
    </row>
    <row r="220" spans="1:1">
      <c r="A220" s="90" t="s">
        <v>442</v>
      </c>
    </row>
    <row r="221" spans="1:1" ht="15.75" thickBot="1">
      <c r="A221" s="91" t="s">
        <v>432</v>
      </c>
    </row>
    <row r="222" spans="1:1">
      <c r="A222" s="5"/>
    </row>
    <row r="223" spans="1:1">
      <c r="A223" s="5"/>
    </row>
    <row r="234" spans="1:1">
      <c r="A234" s="6"/>
    </row>
    <row r="235" spans="1:1">
      <c r="A235" s="6"/>
    </row>
    <row r="236" spans="1:1">
      <c r="A236" s="6"/>
    </row>
    <row r="237" spans="1:1">
      <c r="A237" s="6"/>
    </row>
    <row r="239" spans="1:1">
      <c r="A239" s="6"/>
    </row>
    <row r="240" spans="1:1">
      <c r="A240" s="6"/>
    </row>
    <row r="241" spans="1:1">
      <c r="A241" s="6"/>
    </row>
    <row r="242" spans="1:1">
      <c r="A242" s="6"/>
    </row>
    <row r="243" spans="1:1">
      <c r="A243" s="6"/>
    </row>
    <row r="244" spans="1:1">
      <c r="A244" s="6"/>
    </row>
    <row r="245" spans="1:1">
      <c r="A245" s="6"/>
    </row>
    <row r="246" spans="1:1">
      <c r="A246" s="6"/>
    </row>
    <row r="247" spans="1:1">
      <c r="A247" s="6"/>
    </row>
    <row r="248" spans="1:1">
      <c r="A248" s="6"/>
    </row>
    <row r="257" spans="1:1">
      <c r="A257" s="6"/>
    </row>
    <row r="258" spans="1:1">
      <c r="A258" s="6"/>
    </row>
    <row r="259" spans="1:1">
      <c r="A259" s="6"/>
    </row>
    <row r="261" spans="1:1">
      <c r="A261" s="6"/>
    </row>
    <row r="262" spans="1:1">
      <c r="A262" s="6"/>
    </row>
    <row r="263" spans="1:1">
      <c r="A263" s="6"/>
    </row>
    <row r="264" spans="1:1">
      <c r="A264" s="6"/>
    </row>
    <row r="265" spans="1:1">
      <c r="A265" s="6"/>
    </row>
    <row r="266" spans="1:1">
      <c r="A266" s="6"/>
    </row>
    <row r="267" spans="1:1">
      <c r="A267" s="6"/>
    </row>
    <row r="268" spans="1:1">
      <c r="A268" s="6"/>
    </row>
    <row r="269" spans="1:1">
      <c r="A269" s="6"/>
    </row>
    <row r="270" spans="1:1">
      <c r="A270" s="6"/>
    </row>
    <row r="271" spans="1:1">
      <c r="A271" s="6"/>
    </row>
    <row r="272" spans="1:1">
      <c r="A272" s="6"/>
    </row>
    <row r="273" spans="1:1">
      <c r="A273" s="6"/>
    </row>
    <row r="282" spans="1:1">
      <c r="A282" s="6"/>
    </row>
    <row r="283" spans="1:1">
      <c r="A283" s="6"/>
    </row>
    <row r="284" spans="1:1">
      <c r="A284" s="6"/>
    </row>
    <row r="285" spans="1:1">
      <c r="A285" s="6"/>
    </row>
    <row r="286" spans="1:1">
      <c r="A286" s="6"/>
    </row>
    <row r="287" spans="1:1">
      <c r="A287" s="6"/>
    </row>
    <row r="288" spans="1:1">
      <c r="A288" s="6"/>
    </row>
    <row r="289" spans="1:1">
      <c r="A289" s="6"/>
    </row>
    <row r="290" spans="1:1">
      <c r="A290" s="6"/>
    </row>
    <row r="292" spans="1:1">
      <c r="A292" s="6"/>
    </row>
    <row r="293" spans="1:1">
      <c r="A293" s="6"/>
    </row>
    <row r="294" spans="1:1">
      <c r="A294" s="6"/>
    </row>
    <row r="295" spans="1:1">
      <c r="A295" s="6"/>
    </row>
    <row r="296" spans="1:1">
      <c r="A296" s="6"/>
    </row>
    <row r="297" spans="1:1">
      <c r="A297" s="6"/>
    </row>
    <row r="298" spans="1:1">
      <c r="A298" s="6"/>
    </row>
    <row r="299" spans="1:1">
      <c r="A299" s="6"/>
    </row>
    <row r="300" spans="1:1">
      <c r="A300" s="6"/>
    </row>
    <row r="301" spans="1:1">
      <c r="A301" s="6"/>
    </row>
    <row r="302" spans="1:1">
      <c r="A302" s="6"/>
    </row>
    <row r="303" spans="1:1">
      <c r="A303" s="6"/>
    </row>
    <row r="304" spans="1:1">
      <c r="A304" s="6"/>
    </row>
    <row r="305" spans="1:1">
      <c r="A305" s="6"/>
    </row>
    <row r="306" spans="1:1">
      <c r="A306" s="6"/>
    </row>
    <row r="307" spans="1:1">
      <c r="A307" s="6"/>
    </row>
    <row r="308" spans="1:1">
      <c r="A308" s="6"/>
    </row>
    <row r="309" spans="1:1">
      <c r="A309" s="6"/>
    </row>
    <row r="318" spans="1:1">
      <c r="A318" s="6"/>
    </row>
    <row r="319" spans="1:1">
      <c r="A319" s="6"/>
    </row>
    <row r="320" spans="1:1">
      <c r="A320" s="6"/>
    </row>
    <row r="321" spans="1:1">
      <c r="A321" s="6"/>
    </row>
    <row r="322" spans="1:1">
      <c r="A322" s="6"/>
    </row>
    <row r="323" spans="1:1">
      <c r="A323" s="6"/>
    </row>
    <row r="324" spans="1:1">
      <c r="A324" s="6"/>
    </row>
    <row r="325" spans="1:1">
      <c r="A325" s="6"/>
    </row>
    <row r="326" spans="1:1">
      <c r="A326" s="6"/>
    </row>
    <row r="327" spans="1:1">
      <c r="A327" s="6"/>
    </row>
    <row r="328" spans="1:1">
      <c r="A328" s="6"/>
    </row>
    <row r="329" spans="1:1">
      <c r="A329" s="6"/>
    </row>
    <row r="330" spans="1:1">
      <c r="A330" s="6"/>
    </row>
    <row r="332" spans="1:1">
      <c r="A332" s="6"/>
    </row>
    <row r="333" spans="1:1">
      <c r="A333" s="6"/>
    </row>
    <row r="334" spans="1:1">
      <c r="A334" s="6"/>
    </row>
    <row r="335" spans="1:1">
      <c r="A335" s="6"/>
    </row>
    <row r="336" spans="1:1">
      <c r="A336" s="6"/>
    </row>
    <row r="337" spans="1:1">
      <c r="A337" s="6"/>
    </row>
    <row r="338" spans="1:1">
      <c r="A338" s="6"/>
    </row>
    <row r="339" spans="1:1">
      <c r="A339" s="6"/>
    </row>
    <row r="340" spans="1:1">
      <c r="A340" s="6"/>
    </row>
    <row r="341" spans="1:1">
      <c r="A341" s="6"/>
    </row>
    <row r="342" spans="1:1">
      <c r="A342" s="6"/>
    </row>
    <row r="343" spans="1:1">
      <c r="A343" s="6"/>
    </row>
    <row r="356" spans="1:1">
      <c r="A356" s="6"/>
    </row>
    <row r="357" spans="1:1">
      <c r="A357" s="6"/>
    </row>
    <row r="358" spans="1:1">
      <c r="A358" s="6"/>
    </row>
    <row r="359" spans="1:1">
      <c r="A359" s="6"/>
    </row>
    <row r="360" spans="1:1">
      <c r="A360" s="6"/>
    </row>
    <row r="361" spans="1:1">
      <c r="A361" s="6"/>
    </row>
    <row r="362" spans="1:1">
      <c r="A362" s="6"/>
    </row>
    <row r="364" spans="1:1">
      <c r="A364" s="6"/>
    </row>
    <row r="365" spans="1:1">
      <c r="A365" s="6"/>
    </row>
    <row r="366" spans="1:1">
      <c r="A366" s="6"/>
    </row>
    <row r="367" spans="1:1">
      <c r="A367" s="6"/>
    </row>
    <row r="368" spans="1:1">
      <c r="A368" s="6"/>
    </row>
    <row r="369" spans="1:1">
      <c r="A369" s="6"/>
    </row>
    <row r="370" spans="1:1">
      <c r="A370" s="6"/>
    </row>
    <row r="371" spans="1:1">
      <c r="A371" s="6"/>
    </row>
    <row r="372" spans="1:1">
      <c r="A372" s="6"/>
    </row>
    <row r="373" spans="1:1">
      <c r="A373" s="6"/>
    </row>
    <row r="374" spans="1:1">
      <c r="A374" s="6"/>
    </row>
    <row r="375" spans="1:1">
      <c r="A375" s="6"/>
    </row>
    <row r="376" spans="1:1">
      <c r="A376" s="6"/>
    </row>
    <row r="377" spans="1:1">
      <c r="A377" s="6"/>
    </row>
    <row r="378" spans="1:1">
      <c r="A378" s="6"/>
    </row>
    <row r="379" spans="1:1">
      <c r="A379" s="6"/>
    </row>
    <row r="380" spans="1:1">
      <c r="A380" s="6"/>
    </row>
    <row r="381" spans="1:1">
      <c r="A381" s="6"/>
    </row>
    <row r="382" spans="1:1">
      <c r="A382" s="6"/>
    </row>
    <row r="383" spans="1:1">
      <c r="A383" s="6"/>
    </row>
  </sheetData>
  <sheetProtection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pageSetUpPr fitToPage="1"/>
  </sheetPr>
  <dimension ref="A1:ALT397"/>
  <sheetViews>
    <sheetView tabSelected="1" view="pageBreakPreview" zoomScaleNormal="110" zoomScaleSheetLayoutView="100" workbookViewId="0">
      <selection activeCell="F364" sqref="F364"/>
    </sheetView>
  </sheetViews>
  <sheetFormatPr defaultColWidth="8.7109375" defaultRowHeight="15"/>
  <cols>
    <col min="1" max="1" width="40" style="75" customWidth="1"/>
    <col min="2" max="2" width="28" style="26" customWidth="1"/>
    <col min="3" max="4" width="28" style="75" customWidth="1"/>
    <col min="5" max="5" width="29.42578125" style="7" hidden="1" customWidth="1"/>
    <col min="6" max="6" width="43.140625" style="9" customWidth="1"/>
    <col min="7" max="254" width="8.7109375" style="9"/>
    <col min="255" max="255" width="40" style="9" customWidth="1"/>
    <col min="256" max="256" width="21.85546875" style="9" customWidth="1"/>
    <col min="257" max="257" width="14.85546875" style="9" customWidth="1"/>
    <col min="258" max="258" width="12.85546875" style="9" customWidth="1"/>
    <col min="259" max="259" width="8.7109375" style="9"/>
    <col min="260" max="260" width="52" style="9" bestFit="1" customWidth="1"/>
    <col min="261" max="261" width="8.7109375" style="9"/>
    <col min="262" max="262" width="43.140625" style="9" customWidth="1"/>
    <col min="263" max="510" width="8.7109375" style="9"/>
    <col min="511" max="511" width="40" style="9" customWidth="1"/>
    <col min="512" max="512" width="21.85546875" style="9" customWidth="1"/>
    <col min="513" max="513" width="14.85546875" style="9" customWidth="1"/>
    <col min="514" max="514" width="12.85546875" style="9" customWidth="1"/>
    <col min="515" max="515" width="8.7109375" style="9"/>
    <col min="516" max="516" width="52" style="9" bestFit="1" customWidth="1"/>
    <col min="517" max="517" width="8.7109375" style="9"/>
    <col min="518" max="518" width="43.140625" style="9" customWidth="1"/>
    <col min="519" max="766" width="8.7109375" style="9"/>
    <col min="767" max="767" width="40" style="9" customWidth="1"/>
    <col min="768" max="768" width="21.85546875" style="9" customWidth="1"/>
    <col min="769" max="769" width="14.85546875" style="9" customWidth="1"/>
    <col min="770" max="770" width="12.85546875" style="9" customWidth="1"/>
    <col min="771" max="771" width="8.7109375" style="9"/>
    <col min="772" max="772" width="52" style="9" bestFit="1" customWidth="1"/>
    <col min="773" max="773" width="8.7109375" style="9"/>
    <col min="774" max="774" width="43.140625" style="9" customWidth="1"/>
    <col min="775" max="1022" width="8.7109375" style="9"/>
    <col min="1023" max="1023" width="40" style="9" customWidth="1"/>
    <col min="1024" max="1024" width="21.85546875" style="9" customWidth="1"/>
    <col min="1025" max="1025" width="14.85546875" style="9" customWidth="1"/>
    <col min="1026" max="1026" width="12.85546875" style="9" customWidth="1"/>
    <col min="1027" max="1027" width="8.7109375" style="9"/>
    <col min="1028" max="1028" width="52" style="9" bestFit="1" customWidth="1"/>
    <col min="1029" max="1029" width="8.7109375" style="9"/>
    <col min="1030" max="1030" width="43.140625" style="9" customWidth="1"/>
    <col min="1031" max="1278" width="8.7109375" style="9"/>
    <col min="1279" max="1279" width="40" style="9" customWidth="1"/>
    <col min="1280" max="1280" width="21.85546875" style="9" customWidth="1"/>
    <col min="1281" max="1281" width="14.85546875" style="9" customWidth="1"/>
    <col min="1282" max="1282" width="12.85546875" style="9" customWidth="1"/>
    <col min="1283" max="1283" width="8.7109375" style="9"/>
    <col min="1284" max="1284" width="52" style="9" bestFit="1" customWidth="1"/>
    <col min="1285" max="1285" width="8.7109375" style="9"/>
    <col min="1286" max="1286" width="43.140625" style="9" customWidth="1"/>
    <col min="1287" max="1534" width="8.7109375" style="9"/>
    <col min="1535" max="1535" width="40" style="9" customWidth="1"/>
    <col min="1536" max="1536" width="21.85546875" style="9" customWidth="1"/>
    <col min="1537" max="1537" width="14.85546875" style="9" customWidth="1"/>
    <col min="1538" max="1538" width="12.85546875" style="9" customWidth="1"/>
    <col min="1539" max="1539" width="8.7109375" style="9"/>
    <col min="1540" max="1540" width="52" style="9" bestFit="1" customWidth="1"/>
    <col min="1541" max="1541" width="8.7109375" style="9"/>
    <col min="1542" max="1542" width="43.140625" style="9" customWidth="1"/>
    <col min="1543" max="1790" width="8.7109375" style="9"/>
    <col min="1791" max="1791" width="40" style="9" customWidth="1"/>
    <col min="1792" max="1792" width="21.85546875" style="9" customWidth="1"/>
    <col min="1793" max="1793" width="14.85546875" style="9" customWidth="1"/>
    <col min="1794" max="1794" width="12.85546875" style="9" customWidth="1"/>
    <col min="1795" max="1795" width="8.7109375" style="9"/>
    <col min="1796" max="1796" width="52" style="9" bestFit="1" customWidth="1"/>
    <col min="1797" max="1797" width="8.7109375" style="9"/>
    <col min="1798" max="1798" width="43.140625" style="9" customWidth="1"/>
    <col min="1799" max="2046" width="8.7109375" style="9"/>
    <col min="2047" max="2047" width="40" style="9" customWidth="1"/>
    <col min="2048" max="2048" width="21.85546875" style="9" customWidth="1"/>
    <col min="2049" max="2049" width="14.85546875" style="9" customWidth="1"/>
    <col min="2050" max="2050" width="12.85546875" style="9" customWidth="1"/>
    <col min="2051" max="2051" width="8.7109375" style="9"/>
    <col min="2052" max="2052" width="52" style="9" bestFit="1" customWidth="1"/>
    <col min="2053" max="2053" width="8.7109375" style="9"/>
    <col min="2054" max="2054" width="43.140625" style="9" customWidth="1"/>
    <col min="2055" max="2302" width="8.7109375" style="9"/>
    <col min="2303" max="2303" width="40" style="9" customWidth="1"/>
    <col min="2304" max="2304" width="21.85546875" style="9" customWidth="1"/>
    <col min="2305" max="2305" width="14.85546875" style="9" customWidth="1"/>
    <col min="2306" max="2306" width="12.85546875" style="9" customWidth="1"/>
    <col min="2307" max="2307" width="8.7109375" style="9"/>
    <col min="2308" max="2308" width="52" style="9" bestFit="1" customWidth="1"/>
    <col min="2309" max="2309" width="8.7109375" style="9"/>
    <col min="2310" max="2310" width="43.140625" style="9" customWidth="1"/>
    <col min="2311" max="2558" width="8.7109375" style="9"/>
    <col min="2559" max="2559" width="40" style="9" customWidth="1"/>
    <col min="2560" max="2560" width="21.85546875" style="9" customWidth="1"/>
    <col min="2561" max="2561" width="14.85546875" style="9" customWidth="1"/>
    <col min="2562" max="2562" width="12.85546875" style="9" customWidth="1"/>
    <col min="2563" max="2563" width="8.7109375" style="9"/>
    <col min="2564" max="2564" width="52" style="9" bestFit="1" customWidth="1"/>
    <col min="2565" max="2565" width="8.7109375" style="9"/>
    <col min="2566" max="2566" width="43.140625" style="9" customWidth="1"/>
    <col min="2567" max="2814" width="8.7109375" style="9"/>
    <col min="2815" max="2815" width="40" style="9" customWidth="1"/>
    <col min="2816" max="2816" width="21.85546875" style="9" customWidth="1"/>
    <col min="2817" max="2817" width="14.85546875" style="9" customWidth="1"/>
    <col min="2818" max="2818" width="12.85546875" style="9" customWidth="1"/>
    <col min="2819" max="2819" width="8.7109375" style="9"/>
    <col min="2820" max="2820" width="52" style="9" bestFit="1" customWidth="1"/>
    <col min="2821" max="2821" width="8.7109375" style="9"/>
    <col min="2822" max="2822" width="43.140625" style="9" customWidth="1"/>
    <col min="2823" max="3070" width="8.7109375" style="9"/>
    <col min="3071" max="3071" width="40" style="9" customWidth="1"/>
    <col min="3072" max="3072" width="21.85546875" style="9" customWidth="1"/>
    <col min="3073" max="3073" width="14.85546875" style="9" customWidth="1"/>
    <col min="3074" max="3074" width="12.85546875" style="9" customWidth="1"/>
    <col min="3075" max="3075" width="8.7109375" style="9"/>
    <col min="3076" max="3076" width="52" style="9" bestFit="1" customWidth="1"/>
    <col min="3077" max="3077" width="8.7109375" style="9"/>
    <col min="3078" max="3078" width="43.140625" style="9" customWidth="1"/>
    <col min="3079" max="3326" width="8.7109375" style="9"/>
    <col min="3327" max="3327" width="40" style="9" customWidth="1"/>
    <col min="3328" max="3328" width="21.85546875" style="9" customWidth="1"/>
    <col min="3329" max="3329" width="14.85546875" style="9" customWidth="1"/>
    <col min="3330" max="3330" width="12.85546875" style="9" customWidth="1"/>
    <col min="3331" max="3331" width="8.7109375" style="9"/>
    <col min="3332" max="3332" width="52" style="9" bestFit="1" customWidth="1"/>
    <col min="3333" max="3333" width="8.7109375" style="9"/>
    <col min="3334" max="3334" width="43.140625" style="9" customWidth="1"/>
    <col min="3335" max="3582" width="8.7109375" style="9"/>
    <col min="3583" max="3583" width="40" style="9" customWidth="1"/>
    <col min="3584" max="3584" width="21.85546875" style="9" customWidth="1"/>
    <col min="3585" max="3585" width="14.85546875" style="9" customWidth="1"/>
    <col min="3586" max="3586" width="12.85546875" style="9" customWidth="1"/>
    <col min="3587" max="3587" width="8.7109375" style="9"/>
    <col min="3588" max="3588" width="52" style="9" bestFit="1" customWidth="1"/>
    <col min="3589" max="3589" width="8.7109375" style="9"/>
    <col min="3590" max="3590" width="43.140625" style="9" customWidth="1"/>
    <col min="3591" max="3838" width="8.7109375" style="9"/>
    <col min="3839" max="3839" width="40" style="9" customWidth="1"/>
    <col min="3840" max="3840" width="21.85546875" style="9" customWidth="1"/>
    <col min="3841" max="3841" width="14.85546875" style="9" customWidth="1"/>
    <col min="3842" max="3842" width="12.85546875" style="9" customWidth="1"/>
    <col min="3843" max="3843" width="8.7109375" style="9"/>
    <col min="3844" max="3844" width="52" style="9" bestFit="1" customWidth="1"/>
    <col min="3845" max="3845" width="8.7109375" style="9"/>
    <col min="3846" max="3846" width="43.140625" style="9" customWidth="1"/>
    <col min="3847" max="4094" width="8.7109375" style="9"/>
    <col min="4095" max="4095" width="40" style="9" customWidth="1"/>
    <col min="4096" max="4096" width="21.85546875" style="9" customWidth="1"/>
    <col min="4097" max="4097" width="14.85546875" style="9" customWidth="1"/>
    <col min="4098" max="4098" width="12.85546875" style="9" customWidth="1"/>
    <col min="4099" max="4099" width="8.7109375" style="9"/>
    <col min="4100" max="4100" width="52" style="9" bestFit="1" customWidth="1"/>
    <col min="4101" max="4101" width="8.7109375" style="9"/>
    <col min="4102" max="4102" width="43.140625" style="9" customWidth="1"/>
    <col min="4103" max="4350" width="8.7109375" style="9"/>
    <col min="4351" max="4351" width="40" style="9" customWidth="1"/>
    <col min="4352" max="4352" width="21.85546875" style="9" customWidth="1"/>
    <col min="4353" max="4353" width="14.85546875" style="9" customWidth="1"/>
    <col min="4354" max="4354" width="12.85546875" style="9" customWidth="1"/>
    <col min="4355" max="4355" width="8.7109375" style="9"/>
    <col min="4356" max="4356" width="52" style="9" bestFit="1" customWidth="1"/>
    <col min="4357" max="4357" width="8.7109375" style="9"/>
    <col min="4358" max="4358" width="43.140625" style="9" customWidth="1"/>
    <col min="4359" max="4606" width="8.7109375" style="9"/>
    <col min="4607" max="4607" width="40" style="9" customWidth="1"/>
    <col min="4608" max="4608" width="21.85546875" style="9" customWidth="1"/>
    <col min="4609" max="4609" width="14.85546875" style="9" customWidth="1"/>
    <col min="4610" max="4610" width="12.85546875" style="9" customWidth="1"/>
    <col min="4611" max="4611" width="8.7109375" style="9"/>
    <col min="4612" max="4612" width="52" style="9" bestFit="1" customWidth="1"/>
    <col min="4613" max="4613" width="8.7109375" style="9"/>
    <col min="4614" max="4614" width="43.140625" style="9" customWidth="1"/>
    <col min="4615" max="4862" width="8.7109375" style="9"/>
    <col min="4863" max="4863" width="40" style="9" customWidth="1"/>
    <col min="4864" max="4864" width="21.85546875" style="9" customWidth="1"/>
    <col min="4865" max="4865" width="14.85546875" style="9" customWidth="1"/>
    <col min="4866" max="4866" width="12.85546875" style="9" customWidth="1"/>
    <col min="4867" max="4867" width="8.7109375" style="9"/>
    <col min="4868" max="4868" width="52" style="9" bestFit="1" customWidth="1"/>
    <col min="4869" max="4869" width="8.7109375" style="9"/>
    <col min="4870" max="4870" width="43.140625" style="9" customWidth="1"/>
    <col min="4871" max="5118" width="8.7109375" style="9"/>
    <col min="5119" max="5119" width="40" style="9" customWidth="1"/>
    <col min="5120" max="5120" width="21.85546875" style="9" customWidth="1"/>
    <col min="5121" max="5121" width="14.85546875" style="9" customWidth="1"/>
    <col min="5122" max="5122" width="12.85546875" style="9" customWidth="1"/>
    <col min="5123" max="5123" width="8.7109375" style="9"/>
    <col min="5124" max="5124" width="52" style="9" bestFit="1" customWidth="1"/>
    <col min="5125" max="5125" width="8.7109375" style="9"/>
    <col min="5126" max="5126" width="43.140625" style="9" customWidth="1"/>
    <col min="5127" max="5374" width="8.7109375" style="9"/>
    <col min="5375" max="5375" width="40" style="9" customWidth="1"/>
    <col min="5376" max="5376" width="21.85546875" style="9" customWidth="1"/>
    <col min="5377" max="5377" width="14.85546875" style="9" customWidth="1"/>
    <col min="5378" max="5378" width="12.85546875" style="9" customWidth="1"/>
    <col min="5379" max="5379" width="8.7109375" style="9"/>
    <col min="5380" max="5380" width="52" style="9" bestFit="1" customWidth="1"/>
    <col min="5381" max="5381" width="8.7109375" style="9"/>
    <col min="5382" max="5382" width="43.140625" style="9" customWidth="1"/>
    <col min="5383" max="5630" width="8.7109375" style="9"/>
    <col min="5631" max="5631" width="40" style="9" customWidth="1"/>
    <col min="5632" max="5632" width="21.85546875" style="9" customWidth="1"/>
    <col min="5633" max="5633" width="14.85546875" style="9" customWidth="1"/>
    <col min="5634" max="5634" width="12.85546875" style="9" customWidth="1"/>
    <col min="5635" max="5635" width="8.7109375" style="9"/>
    <col min="5636" max="5636" width="52" style="9" bestFit="1" customWidth="1"/>
    <col min="5637" max="5637" width="8.7109375" style="9"/>
    <col min="5638" max="5638" width="43.140625" style="9" customWidth="1"/>
    <col min="5639" max="5886" width="8.7109375" style="9"/>
    <col min="5887" max="5887" width="40" style="9" customWidth="1"/>
    <col min="5888" max="5888" width="21.85546875" style="9" customWidth="1"/>
    <col min="5889" max="5889" width="14.85546875" style="9" customWidth="1"/>
    <col min="5890" max="5890" width="12.85546875" style="9" customWidth="1"/>
    <col min="5891" max="5891" width="8.7109375" style="9"/>
    <col min="5892" max="5892" width="52" style="9" bestFit="1" customWidth="1"/>
    <col min="5893" max="5893" width="8.7109375" style="9"/>
    <col min="5894" max="5894" width="43.140625" style="9" customWidth="1"/>
    <col min="5895" max="6142" width="8.7109375" style="9"/>
    <col min="6143" max="6143" width="40" style="9" customWidth="1"/>
    <col min="6144" max="6144" width="21.85546875" style="9" customWidth="1"/>
    <col min="6145" max="6145" width="14.85546875" style="9" customWidth="1"/>
    <col min="6146" max="6146" width="12.85546875" style="9" customWidth="1"/>
    <col min="6147" max="6147" width="8.7109375" style="9"/>
    <col min="6148" max="6148" width="52" style="9" bestFit="1" customWidth="1"/>
    <col min="6149" max="6149" width="8.7109375" style="9"/>
    <col min="6150" max="6150" width="43.140625" style="9" customWidth="1"/>
    <col min="6151" max="6398" width="8.7109375" style="9"/>
    <col min="6399" max="6399" width="40" style="9" customWidth="1"/>
    <col min="6400" max="6400" width="21.85546875" style="9" customWidth="1"/>
    <col min="6401" max="6401" width="14.85546875" style="9" customWidth="1"/>
    <col min="6402" max="6402" width="12.85546875" style="9" customWidth="1"/>
    <col min="6403" max="6403" width="8.7109375" style="9"/>
    <col min="6404" max="6404" width="52" style="9" bestFit="1" customWidth="1"/>
    <col min="6405" max="6405" width="8.7109375" style="9"/>
    <col min="6406" max="6406" width="43.140625" style="9" customWidth="1"/>
    <col min="6407" max="6654" width="8.7109375" style="9"/>
    <col min="6655" max="6655" width="40" style="9" customWidth="1"/>
    <col min="6656" max="6656" width="21.85546875" style="9" customWidth="1"/>
    <col min="6657" max="6657" width="14.85546875" style="9" customWidth="1"/>
    <col min="6658" max="6658" width="12.85546875" style="9" customWidth="1"/>
    <col min="6659" max="6659" width="8.7109375" style="9"/>
    <col min="6660" max="6660" width="52" style="9" bestFit="1" customWidth="1"/>
    <col min="6661" max="6661" width="8.7109375" style="9"/>
    <col min="6662" max="6662" width="43.140625" style="9" customWidth="1"/>
    <col min="6663" max="6910" width="8.7109375" style="9"/>
    <col min="6911" max="6911" width="40" style="9" customWidth="1"/>
    <col min="6912" max="6912" width="21.85546875" style="9" customWidth="1"/>
    <col min="6913" max="6913" width="14.85546875" style="9" customWidth="1"/>
    <col min="6914" max="6914" width="12.85546875" style="9" customWidth="1"/>
    <col min="6915" max="6915" width="8.7109375" style="9"/>
    <col min="6916" max="6916" width="52" style="9" bestFit="1" customWidth="1"/>
    <col min="6917" max="6917" width="8.7109375" style="9"/>
    <col min="6918" max="6918" width="43.140625" style="9" customWidth="1"/>
    <col min="6919" max="7166" width="8.7109375" style="9"/>
    <col min="7167" max="7167" width="40" style="9" customWidth="1"/>
    <col min="7168" max="7168" width="21.85546875" style="9" customWidth="1"/>
    <col min="7169" max="7169" width="14.85546875" style="9" customWidth="1"/>
    <col min="7170" max="7170" width="12.85546875" style="9" customWidth="1"/>
    <col min="7171" max="7171" width="8.7109375" style="9"/>
    <col min="7172" max="7172" width="52" style="9" bestFit="1" customWidth="1"/>
    <col min="7173" max="7173" width="8.7109375" style="9"/>
    <col min="7174" max="7174" width="43.140625" style="9" customWidth="1"/>
    <col min="7175" max="7422" width="8.7109375" style="9"/>
    <col min="7423" max="7423" width="40" style="9" customWidth="1"/>
    <col min="7424" max="7424" width="21.85546875" style="9" customWidth="1"/>
    <col min="7425" max="7425" width="14.85546875" style="9" customWidth="1"/>
    <col min="7426" max="7426" width="12.85546875" style="9" customWidth="1"/>
    <col min="7427" max="7427" width="8.7109375" style="9"/>
    <col min="7428" max="7428" width="52" style="9" bestFit="1" customWidth="1"/>
    <col min="7429" max="7429" width="8.7109375" style="9"/>
    <col min="7430" max="7430" width="43.140625" style="9" customWidth="1"/>
    <col min="7431" max="7678" width="8.7109375" style="9"/>
    <col min="7679" max="7679" width="40" style="9" customWidth="1"/>
    <col min="7680" max="7680" width="21.85546875" style="9" customWidth="1"/>
    <col min="7681" max="7681" width="14.85546875" style="9" customWidth="1"/>
    <col min="7682" max="7682" width="12.85546875" style="9" customWidth="1"/>
    <col min="7683" max="7683" width="8.7109375" style="9"/>
    <col min="7684" max="7684" width="52" style="9" bestFit="1" customWidth="1"/>
    <col min="7685" max="7685" width="8.7109375" style="9"/>
    <col min="7686" max="7686" width="43.140625" style="9" customWidth="1"/>
    <col min="7687" max="7934" width="8.7109375" style="9"/>
    <col min="7935" max="7935" width="40" style="9" customWidth="1"/>
    <col min="7936" max="7936" width="21.85546875" style="9" customWidth="1"/>
    <col min="7937" max="7937" width="14.85546875" style="9" customWidth="1"/>
    <col min="7938" max="7938" width="12.85546875" style="9" customWidth="1"/>
    <col min="7939" max="7939" width="8.7109375" style="9"/>
    <col min="7940" max="7940" width="52" style="9" bestFit="1" customWidth="1"/>
    <col min="7941" max="7941" width="8.7109375" style="9"/>
    <col min="7942" max="7942" width="43.140625" style="9" customWidth="1"/>
    <col min="7943" max="8190" width="8.7109375" style="9"/>
    <col min="8191" max="8191" width="40" style="9" customWidth="1"/>
    <col min="8192" max="8192" width="21.85546875" style="9" customWidth="1"/>
    <col min="8193" max="8193" width="14.85546875" style="9" customWidth="1"/>
    <col min="8194" max="8194" width="12.85546875" style="9" customWidth="1"/>
    <col min="8195" max="8195" width="8.7109375" style="9"/>
    <col min="8196" max="8196" width="52" style="9" bestFit="1" customWidth="1"/>
    <col min="8197" max="8197" width="8.7109375" style="9"/>
    <col min="8198" max="8198" width="43.140625" style="9" customWidth="1"/>
    <col min="8199" max="8446" width="8.7109375" style="9"/>
    <col min="8447" max="8447" width="40" style="9" customWidth="1"/>
    <col min="8448" max="8448" width="21.85546875" style="9" customWidth="1"/>
    <col min="8449" max="8449" width="14.85546875" style="9" customWidth="1"/>
    <col min="8450" max="8450" width="12.85546875" style="9" customWidth="1"/>
    <col min="8451" max="8451" width="8.7109375" style="9"/>
    <col min="8452" max="8452" width="52" style="9" bestFit="1" customWidth="1"/>
    <col min="8453" max="8453" width="8.7109375" style="9"/>
    <col min="8454" max="8454" width="43.140625" style="9" customWidth="1"/>
    <col min="8455" max="8702" width="8.7109375" style="9"/>
    <col min="8703" max="8703" width="40" style="9" customWidth="1"/>
    <col min="8704" max="8704" width="21.85546875" style="9" customWidth="1"/>
    <col min="8705" max="8705" width="14.85546875" style="9" customWidth="1"/>
    <col min="8706" max="8706" width="12.85546875" style="9" customWidth="1"/>
    <col min="8707" max="8707" width="8.7109375" style="9"/>
    <col min="8708" max="8708" width="52" style="9" bestFit="1" customWidth="1"/>
    <col min="8709" max="8709" width="8.7109375" style="9"/>
    <col min="8710" max="8710" width="43.140625" style="9" customWidth="1"/>
    <col min="8711" max="8958" width="8.7109375" style="9"/>
    <col min="8959" max="8959" width="40" style="9" customWidth="1"/>
    <col min="8960" max="8960" width="21.85546875" style="9" customWidth="1"/>
    <col min="8961" max="8961" width="14.85546875" style="9" customWidth="1"/>
    <col min="8962" max="8962" width="12.85546875" style="9" customWidth="1"/>
    <col min="8963" max="8963" width="8.7109375" style="9"/>
    <col min="8964" max="8964" width="52" style="9" bestFit="1" customWidth="1"/>
    <col min="8965" max="8965" width="8.7109375" style="9"/>
    <col min="8966" max="8966" width="43.140625" style="9" customWidth="1"/>
    <col min="8967" max="9214" width="8.7109375" style="9"/>
    <col min="9215" max="9215" width="40" style="9" customWidth="1"/>
    <col min="9216" max="9216" width="21.85546875" style="9" customWidth="1"/>
    <col min="9217" max="9217" width="14.85546875" style="9" customWidth="1"/>
    <col min="9218" max="9218" width="12.85546875" style="9" customWidth="1"/>
    <col min="9219" max="9219" width="8.7109375" style="9"/>
    <col min="9220" max="9220" width="52" style="9" bestFit="1" customWidth="1"/>
    <col min="9221" max="9221" width="8.7109375" style="9"/>
    <col min="9222" max="9222" width="43.140625" style="9" customWidth="1"/>
    <col min="9223" max="9470" width="8.7109375" style="9"/>
    <col min="9471" max="9471" width="40" style="9" customWidth="1"/>
    <col min="9472" max="9472" width="21.85546875" style="9" customWidth="1"/>
    <col min="9473" max="9473" width="14.85546875" style="9" customWidth="1"/>
    <col min="9474" max="9474" width="12.85546875" style="9" customWidth="1"/>
    <col min="9475" max="9475" width="8.7109375" style="9"/>
    <col min="9476" max="9476" width="52" style="9" bestFit="1" customWidth="1"/>
    <col min="9477" max="9477" width="8.7109375" style="9"/>
    <col min="9478" max="9478" width="43.140625" style="9" customWidth="1"/>
    <col min="9479" max="9726" width="8.7109375" style="9"/>
    <col min="9727" max="9727" width="40" style="9" customWidth="1"/>
    <col min="9728" max="9728" width="21.85546875" style="9" customWidth="1"/>
    <col min="9729" max="9729" width="14.85546875" style="9" customWidth="1"/>
    <col min="9730" max="9730" width="12.85546875" style="9" customWidth="1"/>
    <col min="9731" max="9731" width="8.7109375" style="9"/>
    <col min="9732" max="9732" width="52" style="9" bestFit="1" customWidth="1"/>
    <col min="9733" max="9733" width="8.7109375" style="9"/>
    <col min="9734" max="9734" width="43.140625" style="9" customWidth="1"/>
    <col min="9735" max="9982" width="8.7109375" style="9"/>
    <col min="9983" max="9983" width="40" style="9" customWidth="1"/>
    <col min="9984" max="9984" width="21.85546875" style="9" customWidth="1"/>
    <col min="9985" max="9985" width="14.85546875" style="9" customWidth="1"/>
    <col min="9986" max="9986" width="12.85546875" style="9" customWidth="1"/>
    <col min="9987" max="9987" width="8.7109375" style="9"/>
    <col min="9988" max="9988" width="52" style="9" bestFit="1" customWidth="1"/>
    <col min="9989" max="9989" width="8.7109375" style="9"/>
    <col min="9990" max="9990" width="43.140625" style="9" customWidth="1"/>
    <col min="9991" max="10238" width="8.7109375" style="9"/>
    <col min="10239" max="10239" width="40" style="9" customWidth="1"/>
    <col min="10240" max="10240" width="21.85546875" style="9" customWidth="1"/>
    <col min="10241" max="10241" width="14.85546875" style="9" customWidth="1"/>
    <col min="10242" max="10242" width="12.85546875" style="9" customWidth="1"/>
    <col min="10243" max="10243" width="8.7109375" style="9"/>
    <col min="10244" max="10244" width="52" style="9" bestFit="1" customWidth="1"/>
    <col min="10245" max="10245" width="8.7109375" style="9"/>
    <col min="10246" max="10246" width="43.140625" style="9" customWidth="1"/>
    <col min="10247" max="10494" width="8.7109375" style="9"/>
    <col min="10495" max="10495" width="40" style="9" customWidth="1"/>
    <col min="10496" max="10496" width="21.85546875" style="9" customWidth="1"/>
    <col min="10497" max="10497" width="14.85546875" style="9" customWidth="1"/>
    <col min="10498" max="10498" width="12.85546875" style="9" customWidth="1"/>
    <col min="10499" max="10499" width="8.7109375" style="9"/>
    <col min="10500" max="10500" width="52" style="9" bestFit="1" customWidth="1"/>
    <col min="10501" max="10501" width="8.7109375" style="9"/>
    <col min="10502" max="10502" width="43.140625" style="9" customWidth="1"/>
    <col min="10503" max="10750" width="8.7109375" style="9"/>
    <col min="10751" max="10751" width="40" style="9" customWidth="1"/>
    <col min="10752" max="10752" width="21.85546875" style="9" customWidth="1"/>
    <col min="10753" max="10753" width="14.85546875" style="9" customWidth="1"/>
    <col min="10754" max="10754" width="12.85546875" style="9" customWidth="1"/>
    <col min="10755" max="10755" width="8.7109375" style="9"/>
    <col min="10756" max="10756" width="52" style="9" bestFit="1" customWidth="1"/>
    <col min="10757" max="10757" width="8.7109375" style="9"/>
    <col min="10758" max="10758" width="43.140625" style="9" customWidth="1"/>
    <col min="10759" max="11006" width="8.7109375" style="9"/>
    <col min="11007" max="11007" width="40" style="9" customWidth="1"/>
    <col min="11008" max="11008" width="21.85546875" style="9" customWidth="1"/>
    <col min="11009" max="11009" width="14.85546875" style="9" customWidth="1"/>
    <col min="11010" max="11010" width="12.85546875" style="9" customWidth="1"/>
    <col min="11011" max="11011" width="8.7109375" style="9"/>
    <col min="11012" max="11012" width="52" style="9" bestFit="1" customWidth="1"/>
    <col min="11013" max="11013" width="8.7109375" style="9"/>
    <col min="11014" max="11014" width="43.140625" style="9" customWidth="1"/>
    <col min="11015" max="11262" width="8.7109375" style="9"/>
    <col min="11263" max="11263" width="40" style="9" customWidth="1"/>
    <col min="11264" max="11264" width="21.85546875" style="9" customWidth="1"/>
    <col min="11265" max="11265" width="14.85546875" style="9" customWidth="1"/>
    <col min="11266" max="11266" width="12.85546875" style="9" customWidth="1"/>
    <col min="11267" max="11267" width="8.7109375" style="9"/>
    <col min="11268" max="11268" width="52" style="9" bestFit="1" customWidth="1"/>
    <col min="11269" max="11269" width="8.7109375" style="9"/>
    <col min="11270" max="11270" width="43.140625" style="9" customWidth="1"/>
    <col min="11271" max="11518" width="8.7109375" style="9"/>
    <col min="11519" max="11519" width="40" style="9" customWidth="1"/>
    <col min="11520" max="11520" width="21.85546875" style="9" customWidth="1"/>
    <col min="11521" max="11521" width="14.85546875" style="9" customWidth="1"/>
    <col min="11522" max="11522" width="12.85546875" style="9" customWidth="1"/>
    <col min="11523" max="11523" width="8.7109375" style="9"/>
    <col min="11524" max="11524" width="52" style="9" bestFit="1" customWidth="1"/>
    <col min="11525" max="11525" width="8.7109375" style="9"/>
    <col min="11526" max="11526" width="43.140625" style="9" customWidth="1"/>
    <col min="11527" max="11774" width="8.7109375" style="9"/>
    <col min="11775" max="11775" width="40" style="9" customWidth="1"/>
    <col min="11776" max="11776" width="21.85546875" style="9" customWidth="1"/>
    <col min="11777" max="11777" width="14.85546875" style="9" customWidth="1"/>
    <col min="11778" max="11778" width="12.85546875" style="9" customWidth="1"/>
    <col min="11779" max="11779" width="8.7109375" style="9"/>
    <col min="11780" max="11780" width="52" style="9" bestFit="1" customWidth="1"/>
    <col min="11781" max="11781" width="8.7109375" style="9"/>
    <col min="11782" max="11782" width="43.140625" style="9" customWidth="1"/>
    <col min="11783" max="12030" width="8.7109375" style="9"/>
    <col min="12031" max="12031" width="40" style="9" customWidth="1"/>
    <col min="12032" max="12032" width="21.85546875" style="9" customWidth="1"/>
    <col min="12033" max="12033" width="14.85546875" style="9" customWidth="1"/>
    <col min="12034" max="12034" width="12.85546875" style="9" customWidth="1"/>
    <col min="12035" max="12035" width="8.7109375" style="9"/>
    <col min="12036" max="12036" width="52" style="9" bestFit="1" customWidth="1"/>
    <col min="12037" max="12037" width="8.7109375" style="9"/>
    <col min="12038" max="12038" width="43.140625" style="9" customWidth="1"/>
    <col min="12039" max="12286" width="8.7109375" style="9"/>
    <col min="12287" max="12287" width="40" style="9" customWidth="1"/>
    <col min="12288" max="12288" width="21.85546875" style="9" customWidth="1"/>
    <col min="12289" max="12289" width="14.85546875" style="9" customWidth="1"/>
    <col min="12290" max="12290" width="12.85546875" style="9" customWidth="1"/>
    <col min="12291" max="12291" width="8.7109375" style="9"/>
    <col min="12292" max="12292" width="52" style="9" bestFit="1" customWidth="1"/>
    <col min="12293" max="12293" width="8.7109375" style="9"/>
    <col min="12294" max="12294" width="43.140625" style="9" customWidth="1"/>
    <col min="12295" max="12542" width="8.7109375" style="9"/>
    <col min="12543" max="12543" width="40" style="9" customWidth="1"/>
    <col min="12544" max="12544" width="21.85546875" style="9" customWidth="1"/>
    <col min="12545" max="12545" width="14.85546875" style="9" customWidth="1"/>
    <col min="12546" max="12546" width="12.85546875" style="9" customWidth="1"/>
    <col min="12547" max="12547" width="8.7109375" style="9"/>
    <col min="12548" max="12548" width="52" style="9" bestFit="1" customWidth="1"/>
    <col min="12549" max="12549" width="8.7109375" style="9"/>
    <col min="12550" max="12550" width="43.140625" style="9" customWidth="1"/>
    <col min="12551" max="12798" width="8.7109375" style="9"/>
    <col min="12799" max="12799" width="40" style="9" customWidth="1"/>
    <col min="12800" max="12800" width="21.85546875" style="9" customWidth="1"/>
    <col min="12801" max="12801" width="14.85546875" style="9" customWidth="1"/>
    <col min="12802" max="12802" width="12.85546875" style="9" customWidth="1"/>
    <col min="12803" max="12803" width="8.7109375" style="9"/>
    <col min="12804" max="12804" width="52" style="9" bestFit="1" customWidth="1"/>
    <col min="12805" max="12805" width="8.7109375" style="9"/>
    <col min="12806" max="12806" width="43.140625" style="9" customWidth="1"/>
    <col min="12807" max="13054" width="8.7109375" style="9"/>
    <col min="13055" max="13055" width="40" style="9" customWidth="1"/>
    <col min="13056" max="13056" width="21.85546875" style="9" customWidth="1"/>
    <col min="13057" max="13057" width="14.85546875" style="9" customWidth="1"/>
    <col min="13058" max="13058" width="12.85546875" style="9" customWidth="1"/>
    <col min="13059" max="13059" width="8.7109375" style="9"/>
    <col min="13060" max="13060" width="52" style="9" bestFit="1" customWidth="1"/>
    <col min="13061" max="13061" width="8.7109375" style="9"/>
    <col min="13062" max="13062" width="43.140625" style="9" customWidth="1"/>
    <col min="13063" max="13310" width="8.7109375" style="9"/>
    <col min="13311" max="13311" width="40" style="9" customWidth="1"/>
    <col min="13312" max="13312" width="21.85546875" style="9" customWidth="1"/>
    <col min="13313" max="13313" width="14.85546875" style="9" customWidth="1"/>
    <col min="13314" max="13314" width="12.85546875" style="9" customWidth="1"/>
    <col min="13315" max="13315" width="8.7109375" style="9"/>
    <col min="13316" max="13316" width="52" style="9" bestFit="1" customWidth="1"/>
    <col min="13317" max="13317" width="8.7109375" style="9"/>
    <col min="13318" max="13318" width="43.140625" style="9" customWidth="1"/>
    <col min="13319" max="13566" width="8.7109375" style="9"/>
    <col min="13567" max="13567" width="40" style="9" customWidth="1"/>
    <col min="13568" max="13568" width="21.85546875" style="9" customWidth="1"/>
    <col min="13569" max="13569" width="14.85546875" style="9" customWidth="1"/>
    <col min="13570" max="13570" width="12.85546875" style="9" customWidth="1"/>
    <col min="13571" max="13571" width="8.7109375" style="9"/>
    <col min="13572" max="13572" width="52" style="9" bestFit="1" customWidth="1"/>
    <col min="13573" max="13573" width="8.7109375" style="9"/>
    <col min="13574" max="13574" width="43.140625" style="9" customWidth="1"/>
    <col min="13575" max="13822" width="8.7109375" style="9"/>
    <col min="13823" max="13823" width="40" style="9" customWidth="1"/>
    <col min="13824" max="13824" width="21.85546875" style="9" customWidth="1"/>
    <col min="13825" max="13825" width="14.85546875" style="9" customWidth="1"/>
    <col min="13826" max="13826" width="12.85546875" style="9" customWidth="1"/>
    <col min="13827" max="13827" width="8.7109375" style="9"/>
    <col min="13828" max="13828" width="52" style="9" bestFit="1" customWidth="1"/>
    <col min="13829" max="13829" width="8.7109375" style="9"/>
    <col min="13830" max="13830" width="43.140625" style="9" customWidth="1"/>
    <col min="13831" max="14078" width="8.7109375" style="9"/>
    <col min="14079" max="14079" width="40" style="9" customWidth="1"/>
    <col min="14080" max="14080" width="21.85546875" style="9" customWidth="1"/>
    <col min="14081" max="14081" width="14.85546875" style="9" customWidth="1"/>
    <col min="14082" max="14082" width="12.85546875" style="9" customWidth="1"/>
    <col min="14083" max="14083" width="8.7109375" style="9"/>
    <col min="14084" max="14084" width="52" style="9" bestFit="1" customWidth="1"/>
    <col min="14085" max="14085" width="8.7109375" style="9"/>
    <col min="14086" max="14086" width="43.140625" style="9" customWidth="1"/>
    <col min="14087" max="14334" width="8.7109375" style="9"/>
    <col min="14335" max="14335" width="40" style="9" customWidth="1"/>
    <col min="14336" max="14336" width="21.85546875" style="9" customWidth="1"/>
    <col min="14337" max="14337" width="14.85546875" style="9" customWidth="1"/>
    <col min="14338" max="14338" width="12.85546875" style="9" customWidth="1"/>
    <col min="14339" max="14339" width="8.7109375" style="9"/>
    <col min="14340" max="14340" width="52" style="9" bestFit="1" customWidth="1"/>
    <col min="14341" max="14341" width="8.7109375" style="9"/>
    <col min="14342" max="14342" width="43.140625" style="9" customWidth="1"/>
    <col min="14343" max="14590" width="8.7109375" style="9"/>
    <col min="14591" max="14591" width="40" style="9" customWidth="1"/>
    <col min="14592" max="14592" width="21.85546875" style="9" customWidth="1"/>
    <col min="14593" max="14593" width="14.85546875" style="9" customWidth="1"/>
    <col min="14594" max="14594" width="12.85546875" style="9" customWidth="1"/>
    <col min="14595" max="14595" width="8.7109375" style="9"/>
    <col min="14596" max="14596" width="52" style="9" bestFit="1" customWidth="1"/>
    <col min="14597" max="14597" width="8.7109375" style="9"/>
    <col min="14598" max="14598" width="43.140625" style="9" customWidth="1"/>
    <col min="14599" max="14846" width="8.7109375" style="9"/>
    <col min="14847" max="14847" width="40" style="9" customWidth="1"/>
    <col min="14848" max="14848" width="21.85546875" style="9" customWidth="1"/>
    <col min="14849" max="14849" width="14.85546875" style="9" customWidth="1"/>
    <col min="14850" max="14850" width="12.85546875" style="9" customWidth="1"/>
    <col min="14851" max="14851" width="8.7109375" style="9"/>
    <col min="14852" max="14852" width="52" style="9" bestFit="1" customWidth="1"/>
    <col min="14853" max="14853" width="8.7109375" style="9"/>
    <col min="14854" max="14854" width="43.140625" style="9" customWidth="1"/>
    <col min="14855" max="15102" width="8.7109375" style="9"/>
    <col min="15103" max="15103" width="40" style="9" customWidth="1"/>
    <col min="15104" max="15104" width="21.85546875" style="9" customWidth="1"/>
    <col min="15105" max="15105" width="14.85546875" style="9" customWidth="1"/>
    <col min="15106" max="15106" width="12.85546875" style="9" customWidth="1"/>
    <col min="15107" max="15107" width="8.7109375" style="9"/>
    <col min="15108" max="15108" width="52" style="9" bestFit="1" customWidth="1"/>
    <col min="15109" max="15109" width="8.7109375" style="9"/>
    <col min="15110" max="15110" width="43.140625" style="9" customWidth="1"/>
    <col min="15111" max="15358" width="8.7109375" style="9"/>
    <col min="15359" max="15359" width="40" style="9" customWidth="1"/>
    <col min="15360" max="15360" width="21.85546875" style="9" customWidth="1"/>
    <col min="15361" max="15361" width="14.85546875" style="9" customWidth="1"/>
    <col min="15362" max="15362" width="12.85546875" style="9" customWidth="1"/>
    <col min="15363" max="15363" width="8.7109375" style="9"/>
    <col min="15364" max="15364" width="52" style="9" bestFit="1" customWidth="1"/>
    <col min="15365" max="15365" width="8.7109375" style="9"/>
    <col min="15366" max="15366" width="43.140625" style="9" customWidth="1"/>
    <col min="15367" max="15614" width="8.7109375" style="9"/>
    <col min="15615" max="15615" width="40" style="9" customWidth="1"/>
    <col min="15616" max="15616" width="21.85546875" style="9" customWidth="1"/>
    <col min="15617" max="15617" width="14.85546875" style="9" customWidth="1"/>
    <col min="15618" max="15618" width="12.85546875" style="9" customWidth="1"/>
    <col min="15619" max="15619" width="8.7109375" style="9"/>
    <col min="15620" max="15620" width="52" style="9" bestFit="1" customWidth="1"/>
    <col min="15621" max="15621" width="8.7109375" style="9"/>
    <col min="15622" max="15622" width="43.140625" style="9" customWidth="1"/>
    <col min="15623" max="15870" width="8.7109375" style="9"/>
    <col min="15871" max="15871" width="40" style="9" customWidth="1"/>
    <col min="15872" max="15872" width="21.85546875" style="9" customWidth="1"/>
    <col min="15873" max="15873" width="14.85546875" style="9" customWidth="1"/>
    <col min="15874" max="15874" width="12.85546875" style="9" customWidth="1"/>
    <col min="15875" max="15875" width="8.7109375" style="9"/>
    <col min="15876" max="15876" width="52" style="9" bestFit="1" customWidth="1"/>
    <col min="15877" max="15877" width="8.7109375" style="9"/>
    <col min="15878" max="15878" width="43.140625" style="9" customWidth="1"/>
    <col min="15879" max="16126" width="8.7109375" style="9"/>
    <col min="16127" max="16127" width="40" style="9" customWidth="1"/>
    <col min="16128" max="16128" width="21.85546875" style="9" customWidth="1"/>
    <col min="16129" max="16129" width="14.85546875" style="9" customWidth="1"/>
    <col min="16130" max="16130" width="12.85546875" style="9" customWidth="1"/>
    <col min="16131" max="16131" width="8.7109375" style="9"/>
    <col min="16132" max="16132" width="52" style="9" bestFit="1" customWidth="1"/>
    <col min="16133" max="16133" width="8.7109375" style="9"/>
    <col min="16134" max="16134" width="43.140625" style="9" customWidth="1"/>
    <col min="16135" max="16384" width="8.7109375" style="9"/>
  </cols>
  <sheetData>
    <row r="1" spans="1:5" ht="39.950000000000003" customHeight="1">
      <c r="A1" s="296" t="s">
        <v>526</v>
      </c>
      <c r="B1" s="296"/>
      <c r="C1" s="296"/>
      <c r="D1" s="296"/>
    </row>
    <row r="2" spans="1:5" ht="39.950000000000003" customHeight="1" thickBot="1">
      <c r="A2" s="303" t="s">
        <v>478</v>
      </c>
      <c r="B2" s="303"/>
      <c r="C2" s="303"/>
      <c r="D2" s="303"/>
    </row>
    <row r="3" spans="1:5" ht="27" customHeight="1" thickBot="1">
      <c r="A3" s="206" t="s">
        <v>115</v>
      </c>
      <c r="B3" s="206"/>
      <c r="C3" s="206"/>
      <c r="D3" s="206"/>
      <c r="E3" s="6"/>
    </row>
    <row r="4" spans="1:5" ht="27" customHeight="1" thickBot="1">
      <c r="A4" s="207"/>
      <c r="B4" s="208"/>
      <c r="C4" s="208"/>
      <c r="D4" s="209"/>
      <c r="E4" s="6"/>
    </row>
    <row r="5" spans="1:5" ht="27" customHeight="1" thickBot="1">
      <c r="A5" s="210" t="s">
        <v>116</v>
      </c>
      <c r="B5" s="210"/>
      <c r="C5" s="210"/>
      <c r="D5" s="210"/>
      <c r="E5" s="6"/>
    </row>
    <row r="6" spans="1:5" ht="27" customHeight="1" thickBot="1">
      <c r="A6" s="10" t="s">
        <v>154</v>
      </c>
      <c r="B6" s="211" t="s">
        <v>117</v>
      </c>
      <c r="C6" s="212"/>
      <c r="D6" s="213"/>
      <c r="E6" s="6"/>
    </row>
    <row r="7" spans="1:5" ht="27" customHeight="1" thickBot="1">
      <c r="A7" s="214"/>
      <c r="B7" s="214"/>
      <c r="C7" s="214"/>
      <c r="D7" s="214"/>
      <c r="E7" s="6"/>
    </row>
    <row r="8" spans="1:5" ht="27" customHeight="1" thickBot="1">
      <c r="A8" s="215" t="s">
        <v>118</v>
      </c>
      <c r="B8" s="215"/>
      <c r="C8" s="215"/>
      <c r="D8" s="215"/>
      <c r="E8" s="6"/>
    </row>
    <row r="9" spans="1:5" ht="27" customHeight="1" thickBot="1">
      <c r="A9" s="216" t="s">
        <v>119</v>
      </c>
      <c r="B9" s="217"/>
      <c r="C9" s="217"/>
      <c r="D9" s="218"/>
    </row>
    <row r="10" spans="1:5" ht="27" customHeight="1">
      <c r="A10" s="11" t="s">
        <v>0</v>
      </c>
      <c r="B10" s="219"/>
      <c r="C10" s="219"/>
      <c r="D10" s="220"/>
    </row>
    <row r="11" spans="1:5" ht="27" customHeight="1">
      <c r="A11" s="12" t="s">
        <v>1</v>
      </c>
      <c r="B11" s="221"/>
      <c r="C11" s="221"/>
      <c r="D11" s="222"/>
    </row>
    <row r="12" spans="1:5" ht="27" customHeight="1">
      <c r="A12" s="12" t="s">
        <v>120</v>
      </c>
      <c r="B12" s="223" t="s">
        <v>481</v>
      </c>
      <c r="C12" s="198"/>
      <c r="D12" s="199"/>
    </row>
    <row r="13" spans="1:5" ht="27" customHeight="1">
      <c r="A13" s="13" t="s">
        <v>121</v>
      </c>
      <c r="B13" s="224" t="s">
        <v>450</v>
      </c>
      <c r="C13" s="225"/>
      <c r="D13" s="226"/>
    </row>
    <row r="14" spans="1:5" ht="27" customHeight="1">
      <c r="A14" s="13" t="s">
        <v>446</v>
      </c>
      <c r="B14" s="221" t="s">
        <v>242</v>
      </c>
      <c r="C14" s="221"/>
      <c r="D14" s="222"/>
    </row>
    <row r="15" spans="1:5" ht="27" customHeight="1" thickBot="1">
      <c r="A15" s="14" t="s">
        <v>123</v>
      </c>
      <c r="B15" s="300"/>
      <c r="C15" s="301"/>
      <c r="D15" s="302"/>
    </row>
    <row r="16" spans="1:5" ht="27" customHeight="1">
      <c r="A16" s="227" t="s">
        <v>104</v>
      </c>
      <c r="B16" s="227"/>
      <c r="C16" s="227"/>
      <c r="D16" s="227"/>
    </row>
    <row r="17" spans="1:5" ht="27" customHeight="1" thickBot="1">
      <c r="A17" s="95" t="s">
        <v>452</v>
      </c>
      <c r="B17" s="297"/>
      <c r="C17" s="298"/>
      <c r="D17" s="299"/>
    </row>
    <row r="18" spans="1:5" ht="27" customHeight="1" thickBot="1">
      <c r="A18" s="228"/>
      <c r="B18" s="228"/>
      <c r="C18" s="228"/>
      <c r="D18" s="228"/>
    </row>
    <row r="19" spans="1:5" ht="27" customHeight="1" thickBot="1">
      <c r="A19" s="129" t="s">
        <v>110</v>
      </c>
      <c r="B19" s="129"/>
      <c r="C19" s="129"/>
      <c r="D19" s="129"/>
    </row>
    <row r="20" spans="1:5" ht="27" customHeight="1" thickBot="1">
      <c r="A20" s="229" t="s">
        <v>125</v>
      </c>
      <c r="B20" s="229"/>
      <c r="C20" s="229"/>
      <c r="D20" s="229"/>
    </row>
    <row r="21" spans="1:5" ht="27" customHeight="1" thickBot="1">
      <c r="A21" s="230" t="s">
        <v>2</v>
      </c>
      <c r="B21" s="231"/>
      <c r="C21" s="231" t="s">
        <v>3</v>
      </c>
      <c r="D21" s="232"/>
      <c r="E21" s="6"/>
    </row>
    <row r="22" spans="1:5" ht="27" customHeight="1">
      <c r="A22" s="233" t="s">
        <v>447</v>
      </c>
      <c r="B22" s="234"/>
      <c r="C22" s="235">
        <v>0</v>
      </c>
      <c r="D22" s="236"/>
      <c r="E22" s="6"/>
    </row>
    <row r="23" spans="1:5" ht="27" customHeight="1">
      <c r="A23" s="237" t="s">
        <v>6</v>
      </c>
      <c r="B23" s="238"/>
      <c r="C23" s="239">
        <v>1</v>
      </c>
      <c r="D23" s="240"/>
      <c r="E23" s="6"/>
    </row>
    <row r="24" spans="1:5" ht="27" customHeight="1">
      <c r="A24" s="237" t="s">
        <v>126</v>
      </c>
      <c r="B24" s="238"/>
      <c r="C24" s="239">
        <v>2</v>
      </c>
      <c r="D24" s="240"/>
      <c r="E24" s="6"/>
    </row>
    <row r="25" spans="1:5" ht="27" customHeight="1" thickBot="1">
      <c r="A25" s="241" t="s">
        <v>4</v>
      </c>
      <c r="B25" s="242"/>
      <c r="C25" s="243">
        <v>3</v>
      </c>
      <c r="D25" s="244"/>
      <c r="E25" s="6"/>
    </row>
    <row r="26" spans="1:5" ht="27" customHeight="1" thickBot="1">
      <c r="A26" s="245"/>
      <c r="B26" s="245"/>
      <c r="C26" s="245"/>
      <c r="D26" s="245"/>
    </row>
    <row r="27" spans="1:5" ht="27" customHeight="1" thickBot="1">
      <c r="A27" s="165" t="s">
        <v>155</v>
      </c>
      <c r="B27" s="165"/>
      <c r="C27" s="165"/>
      <c r="D27" s="165"/>
    </row>
    <row r="28" spans="1:5" ht="38.25" customHeight="1">
      <c r="A28" s="229" t="s">
        <v>127</v>
      </c>
      <c r="B28" s="229"/>
      <c r="C28" s="229"/>
      <c r="D28" s="229"/>
    </row>
    <row r="29" spans="1:5" s="16" customFormat="1" ht="27.75" customHeight="1">
      <c r="A29" s="248" t="s">
        <v>417</v>
      </c>
      <c r="B29" s="248"/>
      <c r="C29" s="248"/>
      <c r="D29" s="94" t="s">
        <v>3</v>
      </c>
      <c r="E29" s="15"/>
    </row>
    <row r="30" spans="1:5" ht="27" customHeight="1">
      <c r="A30" s="130" t="s">
        <v>418</v>
      </c>
      <c r="B30" s="131"/>
      <c r="C30" s="132"/>
      <c r="D30" s="1"/>
    </row>
    <row r="31" spans="1:5" ht="27" customHeight="1">
      <c r="A31" s="130" t="s">
        <v>419</v>
      </c>
      <c r="B31" s="131"/>
      <c r="C31" s="132"/>
      <c r="D31" s="2"/>
    </row>
    <row r="32" spans="1:5" ht="30" customHeight="1">
      <c r="A32" s="130" t="s">
        <v>420</v>
      </c>
      <c r="B32" s="131"/>
      <c r="C32" s="132"/>
      <c r="D32" s="2"/>
    </row>
    <row r="33" spans="1:5" ht="27" customHeight="1">
      <c r="A33" s="130" t="s">
        <v>421</v>
      </c>
      <c r="B33" s="131"/>
      <c r="C33" s="132"/>
      <c r="D33" s="2"/>
    </row>
    <row r="34" spans="1:5" ht="27" customHeight="1" thickBot="1">
      <c r="A34" s="251" t="s">
        <v>130</v>
      </c>
      <c r="B34" s="251"/>
      <c r="C34" s="251"/>
      <c r="D34" s="18" t="str">
        <f>IF(COUNTIF($D30:$D33,"x") &lt; 2,IF(D30="x",0,IF(D31="x",1,IF(D32="x",2,IF(D33="x",3,"-")))),"ERRO - Escolher apenas UMA opção")</f>
        <v>-</v>
      </c>
      <c r="E34" s="7">
        <v>3</v>
      </c>
    </row>
    <row r="35" spans="1:5" ht="80.25" customHeight="1" thickBot="1">
      <c r="A35" s="19" t="s">
        <v>106</v>
      </c>
      <c r="B35" s="152" t="s">
        <v>131</v>
      </c>
      <c r="C35" s="152"/>
      <c r="D35" s="152"/>
    </row>
    <row r="36" spans="1:5" ht="27" customHeight="1">
      <c r="A36" s="250" t="s">
        <v>422</v>
      </c>
      <c r="B36" s="250"/>
      <c r="C36" s="250"/>
      <c r="D36" s="80" t="s">
        <v>3</v>
      </c>
    </row>
    <row r="37" spans="1:5" ht="27" customHeight="1">
      <c r="A37" s="246" t="s">
        <v>132</v>
      </c>
      <c r="B37" s="246"/>
      <c r="C37" s="246"/>
      <c r="D37" s="2"/>
    </row>
    <row r="38" spans="1:5" ht="27" customHeight="1">
      <c r="A38" s="246" t="s">
        <v>133</v>
      </c>
      <c r="B38" s="246"/>
      <c r="C38" s="246"/>
      <c r="D38" s="2"/>
    </row>
    <row r="39" spans="1:5" ht="27" customHeight="1">
      <c r="A39" s="246" t="s">
        <v>134</v>
      </c>
      <c r="B39" s="246"/>
      <c r="C39" s="246"/>
      <c r="D39" s="2"/>
    </row>
    <row r="40" spans="1:5" ht="27" customHeight="1">
      <c r="A40" s="246" t="s">
        <v>135</v>
      </c>
      <c r="B40" s="246"/>
      <c r="C40" s="246"/>
      <c r="D40" s="2"/>
    </row>
    <row r="41" spans="1:5" ht="39.6" customHeight="1">
      <c r="A41" s="251" t="s">
        <v>136</v>
      </c>
      <c r="B41" s="251"/>
      <c r="C41" s="251"/>
      <c r="D41" s="20" t="str">
        <f>IF(COUNTIF($D37:$D40,"x") &lt; 2,IF(D37="x",0,IF(D38="x",1,IF(D39="x",2,IF(D40="x",3,"-")))),"ERRO - Escolher apenas UMA opção")</f>
        <v>-</v>
      </c>
      <c r="E41" s="7">
        <v>3</v>
      </c>
    </row>
    <row r="42" spans="1:5" s="23" customFormat="1" ht="80.25" customHeight="1" thickBot="1">
      <c r="A42" s="21" t="s">
        <v>106</v>
      </c>
      <c r="B42" s="152" t="s">
        <v>131</v>
      </c>
      <c r="C42" s="152"/>
      <c r="D42" s="152"/>
      <c r="E42" s="22"/>
    </row>
    <row r="43" spans="1:5" s="23" customFormat="1" ht="52.5" customHeight="1">
      <c r="A43" s="249" t="s">
        <v>423</v>
      </c>
      <c r="B43" s="249"/>
      <c r="C43" s="249"/>
      <c r="D43" s="24" t="s">
        <v>3</v>
      </c>
      <c r="E43" s="22"/>
    </row>
    <row r="44" spans="1:5" s="23" customFormat="1" ht="27.75" customHeight="1">
      <c r="A44" s="247" t="s">
        <v>476</v>
      </c>
      <c r="B44" s="247"/>
      <c r="C44" s="247"/>
      <c r="D44" s="2"/>
      <c r="E44" s="22"/>
    </row>
    <row r="45" spans="1:5" s="23" customFormat="1" ht="27.75" customHeight="1">
      <c r="A45" s="247" t="s">
        <v>477</v>
      </c>
      <c r="B45" s="247"/>
      <c r="C45" s="247"/>
      <c r="D45" s="2"/>
      <c r="E45" s="22"/>
    </row>
    <row r="46" spans="1:5" ht="27.75" customHeight="1">
      <c r="A46" s="247" t="s">
        <v>424</v>
      </c>
      <c r="B46" s="247"/>
      <c r="C46" s="247"/>
      <c r="D46" s="2"/>
    </row>
    <row r="47" spans="1:5" ht="27.75" customHeight="1">
      <c r="A47" s="247" t="s">
        <v>425</v>
      </c>
      <c r="B47" s="247"/>
      <c r="C47" s="247"/>
      <c r="D47" s="2"/>
    </row>
    <row r="48" spans="1:5" ht="27" customHeight="1">
      <c r="A48" s="251" t="s">
        <v>137</v>
      </c>
      <c r="B48" s="251"/>
      <c r="C48" s="251"/>
      <c r="D48" s="20" t="str">
        <f>IF(COUNTIF($D44:$D47,"x") &lt; 2,IF(D44="x",0,IF(D45="x",1,IF(D46="x",2,IF(D47="x",3,"-")))),"ERRO - Escolher apenas UMA opção")</f>
        <v>-</v>
      </c>
      <c r="E48" s="7">
        <v>3</v>
      </c>
    </row>
    <row r="49" spans="1:5" s="23" customFormat="1" ht="81" customHeight="1" thickBot="1">
      <c r="A49" s="21" t="s">
        <v>106</v>
      </c>
      <c r="B49" s="152" t="s">
        <v>131</v>
      </c>
      <c r="C49" s="152"/>
      <c r="D49" s="152"/>
      <c r="E49" s="22"/>
    </row>
    <row r="50" spans="1:5" s="23" customFormat="1" ht="26.1" customHeight="1">
      <c r="A50" s="252" t="s">
        <v>426</v>
      </c>
      <c r="B50" s="252"/>
      <c r="C50" s="252"/>
      <c r="D50" s="24" t="s">
        <v>3</v>
      </c>
      <c r="E50" s="22"/>
    </row>
    <row r="51" spans="1:5" s="23" customFormat="1" ht="27" customHeight="1">
      <c r="A51" s="247" t="s">
        <v>427</v>
      </c>
      <c r="B51" s="247"/>
      <c r="C51" s="247"/>
      <c r="D51" s="2"/>
      <c r="E51" s="22"/>
    </row>
    <row r="52" spans="1:5" s="23" customFormat="1" ht="27" customHeight="1">
      <c r="A52" s="247" t="s">
        <v>428</v>
      </c>
      <c r="B52" s="247"/>
      <c r="C52" s="247"/>
      <c r="D52" s="2"/>
      <c r="E52" s="22"/>
    </row>
    <row r="53" spans="1:5" ht="27" customHeight="1">
      <c r="A53" s="247" t="s">
        <v>429</v>
      </c>
      <c r="B53" s="247"/>
      <c r="C53" s="247"/>
      <c r="D53" s="2"/>
    </row>
    <row r="54" spans="1:5" ht="27" customHeight="1">
      <c r="A54" s="247" t="s">
        <v>430</v>
      </c>
      <c r="B54" s="247"/>
      <c r="C54" s="247"/>
      <c r="D54" s="2"/>
    </row>
    <row r="55" spans="1:5" ht="15" customHeight="1">
      <c r="A55" s="149" t="s">
        <v>138</v>
      </c>
      <c r="B55" s="150"/>
      <c r="C55" s="151"/>
      <c r="D55" s="17" t="str">
        <f>IF(COUNTIF($D51:$D54,"x") &lt; 2,IF(D51="x",0,IF(D52="x",1,IF(D53="x",2,IF(D54="x",3,"-")))),"ERRO - Escolher apenas UMA opção")</f>
        <v>-</v>
      </c>
      <c r="E55" s="7">
        <v>3</v>
      </c>
    </row>
    <row r="56" spans="1:5" ht="80.25" customHeight="1" thickBot="1">
      <c r="A56" s="21" t="s">
        <v>106</v>
      </c>
      <c r="B56" s="152" t="s">
        <v>131</v>
      </c>
      <c r="C56" s="152"/>
      <c r="D56" s="152"/>
    </row>
    <row r="57" spans="1:5" ht="18.600000000000001" customHeight="1" thickBot="1">
      <c r="A57" s="166"/>
      <c r="B57" s="166"/>
      <c r="C57" s="166"/>
      <c r="D57" s="166"/>
    </row>
    <row r="58" spans="1:5" ht="14.45" customHeight="1">
      <c r="A58" s="153" t="s">
        <v>139</v>
      </c>
      <c r="B58" s="153"/>
      <c r="C58" s="79" t="s">
        <v>140</v>
      </c>
      <c r="D58" s="25" t="s">
        <v>141</v>
      </c>
      <c r="E58" s="7">
        <f>SUM(E34:E55)</f>
        <v>12</v>
      </c>
    </row>
    <row r="59" spans="1:5" ht="36" customHeight="1">
      <c r="A59" s="154" t="s">
        <v>156</v>
      </c>
      <c r="B59" s="155"/>
      <c r="C59" s="156" t="e">
        <f>D34+D41+D48+D55</f>
        <v>#VALUE!</v>
      </c>
      <c r="D59" s="158" t="e">
        <f>C59/12*100</f>
        <v>#VALUE!</v>
      </c>
    </row>
    <row r="60" spans="1:5" ht="35.25" customHeight="1" thickBot="1">
      <c r="A60" s="160" t="s">
        <v>142</v>
      </c>
      <c r="B60" s="161"/>
      <c r="C60" s="157"/>
      <c r="D60" s="159"/>
    </row>
    <row r="61" spans="1:5" ht="15.75" thickBot="1">
      <c r="A61" s="162"/>
      <c r="B61" s="163"/>
      <c r="C61" s="163"/>
      <c r="D61" s="164"/>
    </row>
    <row r="62" spans="1:5" ht="27.75" customHeight="1" thickBot="1">
      <c r="A62" s="165" t="s">
        <v>525</v>
      </c>
      <c r="B62" s="165"/>
      <c r="C62" s="165"/>
      <c r="D62" s="165"/>
    </row>
    <row r="63" spans="1:5" ht="33.75" customHeight="1" thickBot="1">
      <c r="A63" s="182" t="s">
        <v>143</v>
      </c>
      <c r="B63" s="182"/>
      <c r="C63" s="182"/>
      <c r="D63" s="182"/>
    </row>
    <row r="64" spans="1:5" ht="23.25" customHeight="1">
      <c r="A64" s="253" t="s">
        <v>108</v>
      </c>
      <c r="B64" s="254"/>
      <c r="C64" s="255"/>
      <c r="D64" s="27" t="s">
        <v>3</v>
      </c>
    </row>
    <row r="65" spans="1:5" ht="27" customHeight="1">
      <c r="A65" s="268" t="s">
        <v>511</v>
      </c>
      <c r="B65" s="269"/>
      <c r="C65" s="270"/>
      <c r="D65" s="3"/>
      <c r="E65" s="7">
        <v>3</v>
      </c>
    </row>
    <row r="66" spans="1:5" ht="35.25" customHeight="1">
      <c r="A66" s="268" t="s">
        <v>512</v>
      </c>
      <c r="B66" s="269"/>
      <c r="C66" s="270"/>
      <c r="D66" s="3"/>
      <c r="E66" s="7">
        <v>3</v>
      </c>
    </row>
    <row r="67" spans="1:5" ht="27" customHeight="1">
      <c r="A67" s="268" t="s">
        <v>513</v>
      </c>
      <c r="B67" s="269"/>
      <c r="C67" s="270"/>
      <c r="D67" s="3"/>
      <c r="E67" s="7">
        <v>3</v>
      </c>
    </row>
    <row r="68" spans="1:5" ht="27" customHeight="1">
      <c r="A68" s="268" t="s">
        <v>514</v>
      </c>
      <c r="B68" s="269"/>
      <c r="C68" s="270"/>
      <c r="D68" s="3"/>
      <c r="E68" s="7">
        <v>3</v>
      </c>
    </row>
    <row r="69" spans="1:5" ht="27" customHeight="1">
      <c r="A69" s="268" t="s">
        <v>515</v>
      </c>
      <c r="B69" s="269"/>
      <c r="C69" s="270"/>
      <c r="D69" s="3"/>
      <c r="E69" s="7">
        <v>3</v>
      </c>
    </row>
    <row r="70" spans="1:5" ht="27" customHeight="1">
      <c r="A70" s="268" t="s">
        <v>516</v>
      </c>
      <c r="B70" s="269"/>
      <c r="C70" s="270"/>
      <c r="D70" s="3"/>
      <c r="E70" s="7">
        <v>3</v>
      </c>
    </row>
    <row r="71" spans="1:5" ht="27" customHeight="1">
      <c r="A71" s="268" t="s">
        <v>517</v>
      </c>
      <c r="B71" s="269"/>
      <c r="C71" s="270"/>
      <c r="D71" s="3"/>
      <c r="E71" s="7">
        <v>3</v>
      </c>
    </row>
    <row r="72" spans="1:5" ht="27" customHeight="1">
      <c r="A72" s="268" t="s">
        <v>518</v>
      </c>
      <c r="B72" s="269"/>
      <c r="C72" s="270"/>
      <c r="D72" s="3"/>
      <c r="E72" s="7">
        <v>3</v>
      </c>
    </row>
    <row r="73" spans="1:5" ht="27" customHeight="1">
      <c r="A73" s="268" t="s">
        <v>519</v>
      </c>
      <c r="B73" s="269"/>
      <c r="C73" s="270"/>
      <c r="D73" s="3"/>
      <c r="E73" s="7">
        <v>3</v>
      </c>
    </row>
    <row r="74" spans="1:5" ht="27" customHeight="1">
      <c r="A74" s="268" t="s">
        <v>520</v>
      </c>
      <c r="B74" s="269"/>
      <c r="C74" s="270"/>
      <c r="D74" s="3"/>
      <c r="E74" s="7">
        <v>3</v>
      </c>
    </row>
    <row r="75" spans="1:5" ht="27" customHeight="1">
      <c r="A75" s="268" t="s">
        <v>521</v>
      </c>
      <c r="B75" s="269"/>
      <c r="C75" s="270"/>
      <c r="D75" s="3"/>
      <c r="E75" s="7">
        <v>3</v>
      </c>
    </row>
    <row r="76" spans="1:5" ht="27" customHeight="1">
      <c r="A76" s="268" t="s">
        <v>522</v>
      </c>
      <c r="B76" s="269"/>
      <c r="C76" s="270"/>
      <c r="D76" s="3"/>
      <c r="E76" s="7">
        <v>3</v>
      </c>
    </row>
    <row r="77" spans="1:5" ht="27" customHeight="1">
      <c r="A77" s="268" t="s">
        <v>523</v>
      </c>
      <c r="B77" s="269"/>
      <c r="C77" s="270"/>
      <c r="D77" s="3"/>
      <c r="E77" s="7">
        <v>3</v>
      </c>
    </row>
    <row r="78" spans="1:5" ht="27" customHeight="1">
      <c r="A78" s="268" t="s">
        <v>524</v>
      </c>
      <c r="B78" s="269"/>
      <c r="C78" s="270"/>
      <c r="D78" s="3"/>
      <c r="E78" s="7">
        <v>3</v>
      </c>
    </row>
    <row r="79" spans="1:5" ht="24.75" customHeight="1">
      <c r="A79" s="149" t="s">
        <v>144</v>
      </c>
      <c r="B79" s="149"/>
      <c r="C79" s="149"/>
      <c r="D79" s="82">
        <f>SUM(D65:D78)</f>
        <v>0</v>
      </c>
      <c r="E79" s="7">
        <f>SUM(E65:E78)</f>
        <v>42</v>
      </c>
    </row>
    <row r="80" spans="1:5" ht="80.25" customHeight="1" thickBot="1">
      <c r="A80" s="28" t="s">
        <v>106</v>
      </c>
      <c r="B80" s="152" t="s">
        <v>131</v>
      </c>
      <c r="C80" s="152"/>
      <c r="D80" s="152"/>
    </row>
    <row r="81" spans="1:5" ht="15" customHeight="1" thickBot="1">
      <c r="A81" s="256"/>
      <c r="B81" s="257"/>
      <c r="C81" s="257"/>
      <c r="D81" s="258"/>
    </row>
    <row r="82" spans="1:5" ht="15" customHeight="1">
      <c r="A82" s="153" t="s">
        <v>145</v>
      </c>
      <c r="B82" s="259"/>
      <c r="C82" s="79" t="s">
        <v>140</v>
      </c>
      <c r="D82" s="25" t="s">
        <v>141</v>
      </c>
    </row>
    <row r="83" spans="1:5" ht="33" customHeight="1">
      <c r="A83" s="260" t="s">
        <v>146</v>
      </c>
      <c r="B83" s="261"/>
      <c r="C83" s="262">
        <f>D79</f>
        <v>0</v>
      </c>
      <c r="D83" s="264">
        <f>C83/42*100</f>
        <v>0</v>
      </c>
    </row>
    <row r="84" spans="1:5" ht="33" customHeight="1" thickBot="1">
      <c r="A84" s="266" t="s">
        <v>142</v>
      </c>
      <c r="B84" s="267"/>
      <c r="C84" s="263"/>
      <c r="D84" s="265"/>
    </row>
    <row r="85" spans="1:5" ht="15" customHeight="1" thickBot="1">
      <c r="A85" s="162"/>
      <c r="B85" s="163"/>
      <c r="C85" s="163"/>
      <c r="D85" s="164"/>
    </row>
    <row r="86" spans="1:5" ht="15.75" thickBot="1">
      <c r="A86" s="129" t="s">
        <v>510</v>
      </c>
      <c r="B86" s="129"/>
      <c r="C86" s="129"/>
      <c r="D86" s="129"/>
    </row>
    <row r="87" spans="1:5" ht="35.25" customHeight="1">
      <c r="A87" s="188" t="s">
        <v>147</v>
      </c>
      <c r="B87" s="188"/>
      <c r="C87" s="188"/>
      <c r="D87" s="188"/>
    </row>
    <row r="88" spans="1:5" ht="24" customHeight="1">
      <c r="A88" s="189" t="s">
        <v>128</v>
      </c>
      <c r="B88" s="134"/>
      <c r="C88" s="134"/>
      <c r="D88" s="135"/>
    </row>
    <row r="89" spans="1:5" ht="15" customHeight="1">
      <c r="A89" s="133" t="s">
        <v>169</v>
      </c>
      <c r="B89" s="134"/>
      <c r="C89" s="134"/>
      <c r="D89" s="135"/>
    </row>
    <row r="90" spans="1:5" s="30" customFormat="1" ht="37.5" customHeight="1">
      <c r="A90" s="133" t="s">
        <v>171</v>
      </c>
      <c r="B90" s="134"/>
      <c r="C90" s="134"/>
      <c r="D90" s="135"/>
      <c r="E90" s="29"/>
    </row>
    <row r="91" spans="1:5" ht="31.5" customHeight="1">
      <c r="A91" s="133" t="s">
        <v>170</v>
      </c>
      <c r="B91" s="134"/>
      <c r="C91" s="134"/>
      <c r="D91" s="135"/>
    </row>
    <row r="92" spans="1:5" ht="36.75" customHeight="1" thickBot="1">
      <c r="A92" s="190" t="s">
        <v>157</v>
      </c>
      <c r="B92" s="191"/>
      <c r="C92" s="191"/>
      <c r="D92" s="192"/>
    </row>
    <row r="93" spans="1:5" ht="15" customHeight="1" thickBot="1">
      <c r="A93" s="174" t="s">
        <v>395</v>
      </c>
      <c r="B93" s="174"/>
      <c r="C93" s="174"/>
      <c r="D93" s="174"/>
    </row>
    <row r="94" spans="1:5" ht="63" customHeight="1">
      <c r="A94" s="143" t="s">
        <v>160</v>
      </c>
      <c r="B94" s="144"/>
      <c r="C94" s="144"/>
      <c r="D94" s="145"/>
    </row>
    <row r="95" spans="1:5" ht="29.45" customHeight="1">
      <c r="A95" s="169" t="s">
        <v>382</v>
      </c>
      <c r="B95" s="170"/>
      <c r="C95" s="170"/>
      <c r="D95" s="31" t="s">
        <v>8</v>
      </c>
    </row>
    <row r="96" spans="1:5" ht="27.75" customHeight="1">
      <c r="A96" s="169" t="s">
        <v>149</v>
      </c>
      <c r="B96" s="170"/>
      <c r="C96" s="170"/>
      <c r="D96" s="32" t="s">
        <v>3</v>
      </c>
    </row>
    <row r="97" spans="1:5" ht="27.75" customHeight="1">
      <c r="A97" s="143" t="s">
        <v>9</v>
      </c>
      <c r="B97" s="144"/>
      <c r="C97" s="144"/>
      <c r="D97" s="2"/>
      <c r="E97" s="6">
        <v>3</v>
      </c>
    </row>
    <row r="98" spans="1:5" ht="27.75" customHeight="1">
      <c r="A98" s="143" t="s">
        <v>10</v>
      </c>
      <c r="B98" s="144"/>
      <c r="C98" s="144"/>
      <c r="D98" s="2"/>
      <c r="E98" s="6">
        <v>3</v>
      </c>
    </row>
    <row r="99" spans="1:5" ht="27.75" customHeight="1">
      <c r="A99" s="143" t="s">
        <v>11</v>
      </c>
      <c r="B99" s="144"/>
      <c r="C99" s="144"/>
      <c r="D99" s="2"/>
      <c r="E99" s="6">
        <v>3</v>
      </c>
    </row>
    <row r="100" spans="1:5" ht="27.75" customHeight="1">
      <c r="A100" s="204" t="s">
        <v>12</v>
      </c>
      <c r="B100" s="205"/>
      <c r="C100" s="205"/>
      <c r="D100" s="2"/>
      <c r="E100" s="6">
        <v>3</v>
      </c>
    </row>
    <row r="101" spans="1:5" s="23" customFormat="1" ht="27.75" customHeight="1">
      <c r="A101" s="143" t="s">
        <v>13</v>
      </c>
      <c r="B101" s="144"/>
      <c r="C101" s="144"/>
      <c r="D101" s="2"/>
      <c r="E101" s="6">
        <v>3</v>
      </c>
    </row>
    <row r="102" spans="1:5" s="23" customFormat="1" ht="27.75" customHeight="1">
      <c r="A102" s="143" t="s">
        <v>14</v>
      </c>
      <c r="B102" s="144"/>
      <c r="C102" s="144"/>
      <c r="D102" s="2"/>
      <c r="E102" s="6">
        <v>3</v>
      </c>
    </row>
    <row r="103" spans="1:5" ht="27.75" customHeight="1">
      <c r="A103" s="143" t="s">
        <v>15</v>
      </c>
      <c r="B103" s="144"/>
      <c r="C103" s="144"/>
      <c r="D103" s="2"/>
      <c r="E103" s="6">
        <v>3</v>
      </c>
    </row>
    <row r="104" spans="1:5" ht="27.75" customHeight="1">
      <c r="A104" s="143" t="s">
        <v>16</v>
      </c>
      <c r="B104" s="144"/>
      <c r="C104" s="144"/>
      <c r="D104" s="2"/>
      <c r="E104" s="6">
        <v>3</v>
      </c>
    </row>
    <row r="105" spans="1:5" ht="27.75" customHeight="1">
      <c r="A105" s="143" t="s">
        <v>17</v>
      </c>
      <c r="B105" s="144"/>
      <c r="C105" s="144"/>
      <c r="D105" s="2"/>
      <c r="E105" s="6">
        <v>3</v>
      </c>
    </row>
    <row r="106" spans="1:5" ht="27.75" customHeight="1">
      <c r="A106" s="143" t="s">
        <v>18</v>
      </c>
      <c r="B106" s="144"/>
      <c r="C106" s="144"/>
      <c r="D106" s="2"/>
      <c r="E106" s="6">
        <v>3</v>
      </c>
    </row>
    <row r="107" spans="1:5" ht="27.75" customHeight="1">
      <c r="A107" s="143" t="s">
        <v>19</v>
      </c>
      <c r="B107" s="144"/>
      <c r="C107" s="144"/>
      <c r="D107" s="2"/>
      <c r="E107" s="6">
        <v>3</v>
      </c>
    </row>
    <row r="108" spans="1:5" ht="27.75" customHeight="1">
      <c r="A108" s="143" t="s">
        <v>20</v>
      </c>
      <c r="B108" s="144"/>
      <c r="C108" s="144"/>
      <c r="D108" s="2"/>
      <c r="E108" s="6">
        <v>3</v>
      </c>
    </row>
    <row r="109" spans="1:5" ht="27.75" customHeight="1">
      <c r="A109" s="143" t="s">
        <v>21</v>
      </c>
      <c r="B109" s="144"/>
      <c r="C109" s="144"/>
      <c r="D109" s="2"/>
      <c r="E109" s="6">
        <v>3</v>
      </c>
    </row>
    <row r="110" spans="1:5" ht="27" customHeight="1">
      <c r="A110" s="169" t="s">
        <v>150</v>
      </c>
      <c r="B110" s="170"/>
      <c r="C110" s="170"/>
      <c r="D110" s="32" t="s">
        <v>3</v>
      </c>
    </row>
    <row r="111" spans="1:5" ht="27" customHeight="1">
      <c r="A111" s="167" t="s">
        <v>22</v>
      </c>
      <c r="B111" s="168"/>
      <c r="C111" s="168"/>
      <c r="D111" s="2"/>
      <c r="E111" s="6">
        <v>3</v>
      </c>
    </row>
    <row r="112" spans="1:5" ht="27" customHeight="1">
      <c r="A112" s="167" t="s">
        <v>23</v>
      </c>
      <c r="B112" s="168"/>
      <c r="C112" s="168"/>
      <c r="D112" s="2"/>
      <c r="E112" s="6">
        <v>3</v>
      </c>
    </row>
    <row r="113" spans="1:5" ht="27" customHeight="1">
      <c r="A113" s="167" t="s">
        <v>24</v>
      </c>
      <c r="B113" s="168"/>
      <c r="C113" s="168"/>
      <c r="D113" s="2"/>
      <c r="E113" s="6">
        <v>3</v>
      </c>
    </row>
    <row r="114" spans="1:5" ht="27" customHeight="1">
      <c r="A114" s="169" t="s">
        <v>381</v>
      </c>
      <c r="B114" s="170"/>
      <c r="C114" s="170"/>
      <c r="D114" s="32" t="s">
        <v>3</v>
      </c>
      <c r="E114" s="6"/>
    </row>
    <row r="115" spans="1:5" ht="27" customHeight="1">
      <c r="A115" s="143" t="s">
        <v>379</v>
      </c>
      <c r="B115" s="144"/>
      <c r="C115" s="144"/>
      <c r="D115" s="2"/>
      <c r="E115" s="6">
        <v>3</v>
      </c>
    </row>
    <row r="116" spans="1:5" ht="27" customHeight="1">
      <c r="A116" s="143" t="s">
        <v>380</v>
      </c>
      <c r="B116" s="144"/>
      <c r="C116" s="144"/>
      <c r="D116" s="2"/>
      <c r="E116" s="6">
        <v>3</v>
      </c>
    </row>
    <row r="117" spans="1:5" ht="27" customHeight="1">
      <c r="A117" s="291" t="s">
        <v>148</v>
      </c>
      <c r="B117" s="291"/>
      <c r="C117" s="291"/>
      <c r="D117" s="20">
        <f>SUM(D97:D116)</f>
        <v>0</v>
      </c>
      <c r="E117" s="6">
        <f>SUM(E97:E116)</f>
        <v>54</v>
      </c>
    </row>
    <row r="118" spans="1:5" ht="80.25" customHeight="1" thickBot="1">
      <c r="A118" s="33" t="s">
        <v>106</v>
      </c>
      <c r="B118" s="152" t="s">
        <v>131</v>
      </c>
      <c r="C118" s="152"/>
      <c r="D118" s="152"/>
    </row>
    <row r="119" spans="1:5" ht="15" customHeight="1">
      <c r="A119" s="176" t="s">
        <v>151</v>
      </c>
      <c r="B119" s="177"/>
      <c r="C119" s="81" t="s">
        <v>158</v>
      </c>
      <c r="D119" s="34" t="s">
        <v>159</v>
      </c>
    </row>
    <row r="120" spans="1:5" ht="44.1" customHeight="1" thickBot="1">
      <c r="A120" s="178"/>
      <c r="B120" s="179"/>
      <c r="C120" s="35">
        <f>D117</f>
        <v>0</v>
      </c>
      <c r="D120" s="36">
        <f>C120/54*100</f>
        <v>0</v>
      </c>
    </row>
    <row r="121" spans="1:5" ht="15" customHeight="1">
      <c r="A121" s="136"/>
      <c r="B121" s="137"/>
      <c r="C121" s="137"/>
      <c r="D121" s="138"/>
    </row>
    <row r="122" spans="1:5" ht="34.5" customHeight="1">
      <c r="A122" s="143" t="s">
        <v>161</v>
      </c>
      <c r="B122" s="144"/>
      <c r="C122" s="144"/>
      <c r="D122" s="145"/>
    </row>
    <row r="123" spans="1:5" ht="27" customHeight="1">
      <c r="A123" s="181" t="s">
        <v>407</v>
      </c>
      <c r="B123" s="181"/>
      <c r="C123" s="181"/>
      <c r="D123" s="32" t="s">
        <v>8</v>
      </c>
    </row>
    <row r="124" spans="1:5" ht="27" customHeight="1">
      <c r="A124" s="290" t="s">
        <v>164</v>
      </c>
      <c r="B124" s="290"/>
      <c r="C124" s="290"/>
      <c r="D124" s="32" t="s">
        <v>3</v>
      </c>
    </row>
    <row r="125" spans="1:5" s="30" customFormat="1" ht="27" customHeight="1">
      <c r="A125" s="175" t="s">
        <v>25</v>
      </c>
      <c r="B125" s="175"/>
      <c r="C125" s="175"/>
      <c r="D125" s="4"/>
      <c r="E125" s="5">
        <v>3</v>
      </c>
    </row>
    <row r="126" spans="1:5" ht="27" customHeight="1">
      <c r="A126" s="175" t="s">
        <v>26</v>
      </c>
      <c r="B126" s="175"/>
      <c r="C126" s="175"/>
      <c r="D126" s="4"/>
      <c r="E126" s="5">
        <v>3</v>
      </c>
    </row>
    <row r="127" spans="1:5" ht="27" customHeight="1">
      <c r="A127" s="175" t="s">
        <v>27</v>
      </c>
      <c r="B127" s="175"/>
      <c r="C127" s="175"/>
      <c r="D127" s="4"/>
      <c r="E127" s="5">
        <v>3</v>
      </c>
    </row>
    <row r="128" spans="1:5" ht="27" customHeight="1">
      <c r="A128" s="180" t="s">
        <v>28</v>
      </c>
      <c r="B128" s="180"/>
      <c r="C128" s="180"/>
      <c r="D128" s="4"/>
      <c r="E128" s="5">
        <v>3</v>
      </c>
    </row>
    <row r="129" spans="1:5" ht="27" customHeight="1">
      <c r="A129" s="175" t="s">
        <v>29</v>
      </c>
      <c r="B129" s="175"/>
      <c r="C129" s="175"/>
      <c r="D129" s="4"/>
      <c r="E129" s="5">
        <v>3</v>
      </c>
    </row>
    <row r="130" spans="1:5" ht="27" customHeight="1">
      <c r="A130" s="175" t="s">
        <v>30</v>
      </c>
      <c r="B130" s="175"/>
      <c r="C130" s="175"/>
      <c r="D130" s="4"/>
      <c r="E130" s="5">
        <v>3</v>
      </c>
    </row>
    <row r="131" spans="1:5" ht="27" customHeight="1">
      <c r="A131" s="175" t="s">
        <v>31</v>
      </c>
      <c r="B131" s="175"/>
      <c r="C131" s="175"/>
      <c r="D131" s="4"/>
      <c r="E131" s="5">
        <v>3</v>
      </c>
    </row>
    <row r="132" spans="1:5" ht="27" customHeight="1">
      <c r="A132" s="175" t="s">
        <v>32</v>
      </c>
      <c r="B132" s="175"/>
      <c r="C132" s="175"/>
      <c r="D132" s="4"/>
      <c r="E132" s="5">
        <v>3</v>
      </c>
    </row>
    <row r="133" spans="1:5" ht="27" customHeight="1">
      <c r="A133" s="169" t="s">
        <v>150</v>
      </c>
      <c r="B133" s="170"/>
      <c r="C133" s="170"/>
      <c r="D133" s="32" t="s">
        <v>3</v>
      </c>
      <c r="E133" s="6"/>
    </row>
    <row r="134" spans="1:5" ht="27" customHeight="1">
      <c r="A134" s="167" t="s">
        <v>33</v>
      </c>
      <c r="B134" s="168"/>
      <c r="C134" s="168"/>
      <c r="D134" s="2"/>
      <c r="E134" s="6">
        <v>3</v>
      </c>
    </row>
    <row r="135" spans="1:5" ht="27" customHeight="1">
      <c r="A135" s="167" t="s">
        <v>34</v>
      </c>
      <c r="B135" s="168"/>
      <c r="C135" s="168"/>
      <c r="D135" s="2"/>
      <c r="E135" s="6">
        <v>3</v>
      </c>
    </row>
    <row r="136" spans="1:5" ht="27" customHeight="1">
      <c r="A136" s="167" t="s">
        <v>35</v>
      </c>
      <c r="B136" s="168"/>
      <c r="C136" s="168"/>
      <c r="D136" s="2"/>
      <c r="E136" s="6">
        <v>3</v>
      </c>
    </row>
    <row r="137" spans="1:5" ht="27" customHeight="1">
      <c r="A137" s="292" t="s">
        <v>381</v>
      </c>
      <c r="B137" s="293"/>
      <c r="C137" s="293"/>
      <c r="D137" s="32" t="s">
        <v>3</v>
      </c>
      <c r="E137" s="6"/>
    </row>
    <row r="138" spans="1:5" ht="27" customHeight="1">
      <c r="A138" s="294" t="s">
        <v>383</v>
      </c>
      <c r="B138" s="295"/>
      <c r="C138" s="295"/>
      <c r="D138" s="2"/>
      <c r="E138" s="6">
        <v>3</v>
      </c>
    </row>
    <row r="139" spans="1:5" ht="27" customHeight="1">
      <c r="A139" s="294" t="s">
        <v>384</v>
      </c>
      <c r="B139" s="295"/>
      <c r="C139" s="295"/>
      <c r="D139" s="2"/>
      <c r="E139" s="6">
        <v>3</v>
      </c>
    </row>
    <row r="140" spans="1:5" ht="27" customHeight="1">
      <c r="A140" s="294" t="s">
        <v>385</v>
      </c>
      <c r="B140" s="295"/>
      <c r="C140" s="295"/>
      <c r="D140" s="2"/>
      <c r="E140" s="6">
        <v>3</v>
      </c>
    </row>
    <row r="141" spans="1:5" ht="27" customHeight="1">
      <c r="A141" s="172" t="s">
        <v>386</v>
      </c>
      <c r="B141" s="173"/>
      <c r="C141" s="173"/>
      <c r="D141" s="2"/>
      <c r="E141" s="6">
        <v>3</v>
      </c>
    </row>
    <row r="142" spans="1:5" ht="27" customHeight="1">
      <c r="A142" s="116" t="s">
        <v>165</v>
      </c>
      <c r="B142" s="116"/>
      <c r="C142" s="116"/>
      <c r="D142" s="37">
        <f>SUM(D125:D141)</f>
        <v>0</v>
      </c>
      <c r="E142" s="7">
        <f>SUM(E125:E141)</f>
        <v>45</v>
      </c>
    </row>
    <row r="143" spans="1:5" ht="80.25" customHeight="1" thickBot="1">
      <c r="A143" s="38" t="s">
        <v>106</v>
      </c>
      <c r="B143" s="123" t="s">
        <v>131</v>
      </c>
      <c r="C143" s="123"/>
      <c r="D143" s="123"/>
    </row>
    <row r="144" spans="1:5" ht="31.5" customHeight="1">
      <c r="A144" s="193" t="s">
        <v>166</v>
      </c>
      <c r="B144" s="194"/>
      <c r="C144" s="39" t="s">
        <v>152</v>
      </c>
      <c r="D144" s="40" t="s">
        <v>153</v>
      </c>
    </row>
    <row r="145" spans="1:5" ht="31.5" customHeight="1" thickBot="1">
      <c r="A145" s="195"/>
      <c r="B145" s="196"/>
      <c r="C145" s="41">
        <f>D142</f>
        <v>0</v>
      </c>
      <c r="D145" s="42">
        <f>C145/45*100</f>
        <v>0</v>
      </c>
    </row>
    <row r="146" spans="1:5" ht="15" customHeight="1">
      <c r="A146" s="139"/>
      <c r="B146" s="140"/>
      <c r="C146" s="140"/>
      <c r="D146" s="141"/>
    </row>
    <row r="147" spans="1:5" ht="54" customHeight="1">
      <c r="A147" s="167" t="s">
        <v>453</v>
      </c>
      <c r="B147" s="168"/>
      <c r="C147" s="168"/>
      <c r="D147" s="171"/>
    </row>
    <row r="148" spans="1:5" ht="28.35" customHeight="1">
      <c r="A148" s="169" t="s">
        <v>387</v>
      </c>
      <c r="B148" s="170"/>
      <c r="C148" s="170"/>
      <c r="D148" s="31" t="s">
        <v>8</v>
      </c>
    </row>
    <row r="149" spans="1:5" ht="28.5" customHeight="1">
      <c r="A149" s="169" t="s">
        <v>164</v>
      </c>
      <c r="B149" s="170"/>
      <c r="C149" s="170"/>
      <c r="D149" s="32" t="s">
        <v>3</v>
      </c>
    </row>
    <row r="150" spans="1:5" ht="27" customHeight="1">
      <c r="A150" s="103" t="s">
        <v>454</v>
      </c>
      <c r="B150" s="104"/>
      <c r="C150" s="105"/>
      <c r="D150" s="100"/>
      <c r="E150" s="6">
        <v>3</v>
      </c>
    </row>
    <row r="151" spans="1:5" ht="27" customHeight="1">
      <c r="A151" s="103" t="s">
        <v>455</v>
      </c>
      <c r="B151" s="104"/>
      <c r="C151" s="105"/>
      <c r="D151" s="100"/>
      <c r="E151" s="6">
        <v>3</v>
      </c>
    </row>
    <row r="152" spans="1:5" ht="27" customHeight="1">
      <c r="A152" s="103" t="s">
        <v>456</v>
      </c>
      <c r="B152" s="104"/>
      <c r="C152" s="105"/>
      <c r="D152" s="100"/>
      <c r="E152" s="6">
        <v>3</v>
      </c>
    </row>
    <row r="153" spans="1:5" ht="27" customHeight="1">
      <c r="A153" s="103" t="s">
        <v>457</v>
      </c>
      <c r="B153" s="104"/>
      <c r="C153" s="105"/>
      <c r="D153" s="100"/>
      <c r="E153" s="6">
        <v>3</v>
      </c>
    </row>
    <row r="154" spans="1:5" ht="27" customHeight="1">
      <c r="A154" s="120" t="s">
        <v>150</v>
      </c>
      <c r="B154" s="121"/>
      <c r="C154" s="122"/>
      <c r="D154" s="32" t="s">
        <v>3</v>
      </c>
      <c r="E154" s="6"/>
    </row>
    <row r="155" spans="1:5" ht="27" customHeight="1">
      <c r="A155" s="103" t="s">
        <v>458</v>
      </c>
      <c r="B155" s="104"/>
      <c r="C155" s="105"/>
      <c r="D155" s="2"/>
      <c r="E155" s="6">
        <v>3</v>
      </c>
    </row>
    <row r="156" spans="1:5" ht="27" customHeight="1">
      <c r="A156" s="103" t="s">
        <v>36</v>
      </c>
      <c r="B156" s="104"/>
      <c r="C156" s="105"/>
      <c r="D156" s="2"/>
      <c r="E156" s="6">
        <v>3</v>
      </c>
    </row>
    <row r="157" spans="1:5" ht="27" customHeight="1">
      <c r="A157" s="103" t="s">
        <v>37</v>
      </c>
      <c r="B157" s="104"/>
      <c r="C157" s="105"/>
      <c r="D157" s="2"/>
      <c r="E157" s="6">
        <v>3</v>
      </c>
    </row>
    <row r="158" spans="1:5" ht="27" customHeight="1">
      <c r="A158" s="185" t="s">
        <v>381</v>
      </c>
      <c r="B158" s="186"/>
      <c r="C158" s="187"/>
      <c r="D158" s="32" t="s">
        <v>3</v>
      </c>
      <c r="E158" s="6"/>
    </row>
    <row r="159" spans="1:5" ht="27" customHeight="1">
      <c r="A159" s="103" t="s">
        <v>38</v>
      </c>
      <c r="B159" s="104"/>
      <c r="C159" s="105"/>
      <c r="D159" s="2"/>
      <c r="E159" s="6">
        <v>3</v>
      </c>
    </row>
    <row r="160" spans="1:5" ht="27" customHeight="1">
      <c r="A160" s="103" t="s">
        <v>39</v>
      </c>
      <c r="B160" s="104"/>
      <c r="C160" s="105"/>
      <c r="D160" s="2"/>
      <c r="E160" s="6">
        <v>3</v>
      </c>
    </row>
    <row r="161" spans="1:5" ht="27" customHeight="1">
      <c r="A161" s="103" t="s">
        <v>40</v>
      </c>
      <c r="B161" s="104"/>
      <c r="C161" s="105"/>
      <c r="D161" s="2"/>
      <c r="E161" s="6">
        <v>3</v>
      </c>
    </row>
    <row r="162" spans="1:5" ht="27" customHeight="1">
      <c r="A162" s="103" t="s">
        <v>41</v>
      </c>
      <c r="B162" s="104"/>
      <c r="C162" s="105"/>
      <c r="D162" s="2"/>
      <c r="E162" s="6">
        <v>3</v>
      </c>
    </row>
    <row r="163" spans="1:5" ht="27" customHeight="1">
      <c r="A163" s="103" t="s">
        <v>459</v>
      </c>
      <c r="B163" s="104"/>
      <c r="C163" s="105"/>
      <c r="D163" s="2"/>
      <c r="E163" s="6">
        <v>3</v>
      </c>
    </row>
    <row r="164" spans="1:5" ht="27" customHeight="1">
      <c r="A164" s="116" t="s">
        <v>167</v>
      </c>
      <c r="B164" s="116"/>
      <c r="C164" s="116"/>
      <c r="D164" s="37">
        <f>SUM(D150:D163)</f>
        <v>0</v>
      </c>
      <c r="E164" s="7">
        <f>SUM(E150:E163)</f>
        <v>36</v>
      </c>
    </row>
    <row r="165" spans="1:5" ht="80.25" customHeight="1" thickBot="1">
      <c r="A165" s="43" t="s">
        <v>106</v>
      </c>
      <c r="B165" s="123" t="s">
        <v>131</v>
      </c>
      <c r="C165" s="123"/>
      <c r="D165" s="123"/>
    </row>
    <row r="166" spans="1:5" ht="30" customHeight="1">
      <c r="A166" s="183" t="s">
        <v>168</v>
      </c>
      <c r="B166" s="184"/>
      <c r="C166" s="39" t="s">
        <v>152</v>
      </c>
      <c r="D166" s="40" t="s">
        <v>153</v>
      </c>
    </row>
    <row r="167" spans="1:5" ht="30" customHeight="1" thickBot="1">
      <c r="A167" s="111"/>
      <c r="B167" s="112"/>
      <c r="C167" s="41">
        <f>D164</f>
        <v>0</v>
      </c>
      <c r="D167" s="42">
        <f>C167/36*100</f>
        <v>0</v>
      </c>
    </row>
    <row r="168" spans="1:5" ht="15" customHeight="1">
      <c r="A168" s="136"/>
      <c r="B168" s="137"/>
      <c r="C168" s="137"/>
      <c r="D168" s="138"/>
    </row>
    <row r="169" spans="1:5" ht="49.5" customHeight="1">
      <c r="A169" s="143" t="s">
        <v>162</v>
      </c>
      <c r="B169" s="144"/>
      <c r="C169" s="144"/>
      <c r="D169" s="145"/>
    </row>
    <row r="170" spans="1:5" ht="27" customHeight="1">
      <c r="A170" s="169" t="s">
        <v>394</v>
      </c>
      <c r="B170" s="170"/>
      <c r="C170" s="170"/>
      <c r="D170" s="31" t="s">
        <v>8</v>
      </c>
    </row>
    <row r="171" spans="1:5" ht="27" customHeight="1">
      <c r="A171" s="169" t="s">
        <v>164</v>
      </c>
      <c r="B171" s="170"/>
      <c r="C171" s="170"/>
      <c r="D171" s="32" t="s">
        <v>3</v>
      </c>
    </row>
    <row r="172" spans="1:5" s="30" customFormat="1" ht="27" customHeight="1">
      <c r="A172" s="143" t="s">
        <v>42</v>
      </c>
      <c r="B172" s="144"/>
      <c r="C172" s="144"/>
      <c r="D172" s="100"/>
      <c r="E172" s="5">
        <v>3</v>
      </c>
    </row>
    <row r="173" spans="1:5" ht="27" customHeight="1">
      <c r="A173" s="143" t="s">
        <v>43</v>
      </c>
      <c r="B173" s="144"/>
      <c r="C173" s="144"/>
      <c r="D173" s="100"/>
      <c r="E173" s="5">
        <v>3</v>
      </c>
    </row>
    <row r="174" spans="1:5" ht="27" customHeight="1">
      <c r="A174" s="143" t="s">
        <v>44</v>
      </c>
      <c r="B174" s="144"/>
      <c r="C174" s="144"/>
      <c r="D174" s="100"/>
      <c r="E174" s="5">
        <v>3</v>
      </c>
    </row>
    <row r="175" spans="1:5" ht="27" customHeight="1">
      <c r="A175" s="204" t="s">
        <v>45</v>
      </c>
      <c r="B175" s="205"/>
      <c r="C175" s="205"/>
      <c r="D175" s="100"/>
      <c r="E175" s="5">
        <v>3</v>
      </c>
    </row>
    <row r="176" spans="1:5" ht="27" customHeight="1">
      <c r="A176" s="143" t="s">
        <v>46</v>
      </c>
      <c r="B176" s="144"/>
      <c r="C176" s="144"/>
      <c r="D176" s="100"/>
      <c r="E176" s="5">
        <v>3</v>
      </c>
    </row>
    <row r="177" spans="1:5" ht="27" customHeight="1">
      <c r="A177" s="143" t="s">
        <v>47</v>
      </c>
      <c r="B177" s="144"/>
      <c r="C177" s="144"/>
      <c r="D177" s="100"/>
      <c r="E177" s="5">
        <v>3</v>
      </c>
    </row>
    <row r="178" spans="1:5" ht="27" customHeight="1">
      <c r="A178" s="143" t="s">
        <v>48</v>
      </c>
      <c r="B178" s="144"/>
      <c r="C178" s="144"/>
      <c r="D178" s="100"/>
      <c r="E178" s="5">
        <v>3</v>
      </c>
    </row>
    <row r="179" spans="1:5" ht="27" customHeight="1">
      <c r="A179" s="143" t="s">
        <v>49</v>
      </c>
      <c r="B179" s="144"/>
      <c r="C179" s="144"/>
      <c r="D179" s="100"/>
      <c r="E179" s="5">
        <v>3</v>
      </c>
    </row>
    <row r="180" spans="1:5" ht="27" customHeight="1">
      <c r="A180" s="169" t="s">
        <v>150</v>
      </c>
      <c r="B180" s="170"/>
      <c r="C180" s="170"/>
      <c r="D180" s="32" t="s">
        <v>3</v>
      </c>
    </row>
    <row r="181" spans="1:5" ht="27" customHeight="1">
      <c r="A181" s="143" t="s">
        <v>50</v>
      </c>
      <c r="B181" s="144"/>
      <c r="C181" s="144"/>
      <c r="D181" s="2"/>
      <c r="E181" s="5">
        <v>3</v>
      </c>
    </row>
    <row r="182" spans="1:5" ht="27" customHeight="1">
      <c r="A182" s="143" t="s">
        <v>51</v>
      </c>
      <c r="B182" s="144"/>
      <c r="C182" s="144"/>
      <c r="D182" s="2"/>
      <c r="E182" s="5">
        <v>3</v>
      </c>
    </row>
    <row r="183" spans="1:5" ht="27" customHeight="1">
      <c r="A183" s="143" t="s">
        <v>52</v>
      </c>
      <c r="B183" s="144"/>
      <c r="C183" s="144"/>
      <c r="D183" s="2"/>
      <c r="E183" s="5">
        <v>3</v>
      </c>
    </row>
    <row r="184" spans="1:5" ht="27" customHeight="1">
      <c r="A184" s="204" t="s">
        <v>53</v>
      </c>
      <c r="B184" s="205"/>
      <c r="C184" s="205"/>
      <c r="D184" s="2"/>
      <c r="E184" s="5">
        <v>3</v>
      </c>
    </row>
    <row r="185" spans="1:5" ht="27" customHeight="1">
      <c r="A185" s="143" t="s">
        <v>54</v>
      </c>
      <c r="B185" s="144"/>
      <c r="C185" s="144"/>
      <c r="D185" s="2"/>
      <c r="E185" s="5">
        <v>3</v>
      </c>
    </row>
    <row r="186" spans="1:5" ht="27" customHeight="1">
      <c r="A186" s="143" t="s">
        <v>55</v>
      </c>
      <c r="B186" s="144"/>
      <c r="C186" s="144"/>
      <c r="D186" s="2"/>
      <c r="E186" s="5">
        <v>3</v>
      </c>
    </row>
    <row r="187" spans="1:5" ht="27" customHeight="1">
      <c r="A187" s="292" t="s">
        <v>381</v>
      </c>
      <c r="B187" s="293"/>
      <c r="C187" s="293"/>
      <c r="D187" s="32" t="s">
        <v>3</v>
      </c>
      <c r="E187" s="5"/>
    </row>
    <row r="188" spans="1:5" ht="27" customHeight="1">
      <c r="A188" s="143" t="s">
        <v>388</v>
      </c>
      <c r="B188" s="144"/>
      <c r="C188" s="144"/>
      <c r="D188" s="2"/>
      <c r="E188" s="5">
        <v>3</v>
      </c>
    </row>
    <row r="189" spans="1:5" ht="27" customHeight="1">
      <c r="A189" s="143" t="s">
        <v>389</v>
      </c>
      <c r="B189" s="144"/>
      <c r="C189" s="144"/>
      <c r="D189" s="2"/>
      <c r="E189" s="5">
        <v>3</v>
      </c>
    </row>
    <row r="190" spans="1:5" ht="27" customHeight="1">
      <c r="A190" s="143" t="s">
        <v>390</v>
      </c>
      <c r="B190" s="144"/>
      <c r="C190" s="144"/>
      <c r="D190" s="2"/>
      <c r="E190" s="5">
        <v>3</v>
      </c>
    </row>
    <row r="191" spans="1:5" ht="27" customHeight="1">
      <c r="A191" s="204" t="s">
        <v>391</v>
      </c>
      <c r="B191" s="205"/>
      <c r="C191" s="205"/>
      <c r="D191" s="2"/>
      <c r="E191" s="5">
        <v>3</v>
      </c>
    </row>
    <row r="192" spans="1:5" ht="27" customHeight="1">
      <c r="A192" s="143" t="s">
        <v>392</v>
      </c>
      <c r="B192" s="144"/>
      <c r="C192" s="144"/>
      <c r="D192" s="2"/>
      <c r="E192" s="5">
        <v>3</v>
      </c>
    </row>
    <row r="193" spans="1:5" ht="27" customHeight="1">
      <c r="A193" s="143" t="s">
        <v>393</v>
      </c>
      <c r="B193" s="144"/>
      <c r="C193" s="144"/>
      <c r="D193" s="2"/>
      <c r="E193" s="5">
        <v>3</v>
      </c>
    </row>
    <row r="194" spans="1:5" ht="24" customHeight="1">
      <c r="A194" s="116" t="s">
        <v>172</v>
      </c>
      <c r="B194" s="116"/>
      <c r="C194" s="116"/>
      <c r="D194" s="37">
        <f>SUM(D172:D193)</f>
        <v>0</v>
      </c>
      <c r="E194" s="5">
        <f>SUM(E172:E193)</f>
        <v>60</v>
      </c>
    </row>
    <row r="195" spans="1:5" s="30" customFormat="1" ht="80.25" customHeight="1" thickBot="1">
      <c r="A195" s="44" t="s">
        <v>106</v>
      </c>
      <c r="B195" s="123" t="s">
        <v>131</v>
      </c>
      <c r="C195" s="123"/>
      <c r="D195" s="123"/>
      <c r="E195" s="5"/>
    </row>
    <row r="196" spans="1:5" ht="24" customHeight="1">
      <c r="A196" s="109" t="s">
        <v>173</v>
      </c>
      <c r="B196" s="110"/>
      <c r="C196" s="39" t="s">
        <v>152</v>
      </c>
      <c r="D196" s="40" t="s">
        <v>153</v>
      </c>
    </row>
    <row r="197" spans="1:5" ht="24" customHeight="1" thickBot="1">
      <c r="A197" s="111"/>
      <c r="B197" s="112"/>
      <c r="C197" s="41">
        <f>D194</f>
        <v>0</v>
      </c>
      <c r="D197" s="42">
        <f>C197/60*100</f>
        <v>0</v>
      </c>
    </row>
    <row r="198" spans="1:5" ht="19.350000000000001" customHeight="1" thickBot="1">
      <c r="A198" s="106"/>
      <c r="B198" s="107"/>
      <c r="C198" s="107"/>
      <c r="D198" s="108"/>
    </row>
    <row r="199" spans="1:5" ht="24.75" customHeight="1">
      <c r="A199" s="109" t="s">
        <v>174</v>
      </c>
      <c r="B199" s="110"/>
      <c r="C199" s="39" t="s">
        <v>175</v>
      </c>
      <c r="D199" s="45" t="s">
        <v>176</v>
      </c>
    </row>
    <row r="200" spans="1:5" ht="24.75" customHeight="1" thickBot="1">
      <c r="A200" s="111"/>
      <c r="B200" s="112"/>
      <c r="C200" s="46">
        <f>C120+C145+C167+C197</f>
        <v>0</v>
      </c>
      <c r="D200" s="47">
        <f>C200/195*100</f>
        <v>0</v>
      </c>
      <c r="E200" s="7">
        <f>E117+E142+E164+E194</f>
        <v>195</v>
      </c>
    </row>
    <row r="201" spans="1:5" ht="15" customHeight="1">
      <c r="A201" s="128"/>
      <c r="B201" s="128"/>
      <c r="C201" s="128"/>
      <c r="D201" s="128"/>
    </row>
    <row r="202" spans="1:5" ht="15" customHeight="1">
      <c r="A202" s="289" t="s">
        <v>415</v>
      </c>
      <c r="B202" s="289"/>
      <c r="C202" s="289"/>
      <c r="D202" s="289"/>
    </row>
    <row r="203" spans="1:5" ht="32.25" customHeight="1">
      <c r="A203" s="143" t="s">
        <v>177</v>
      </c>
      <c r="B203" s="144"/>
      <c r="C203" s="144"/>
      <c r="D203" s="145"/>
    </row>
    <row r="204" spans="1:5" ht="27" customHeight="1">
      <c r="A204" s="169" t="s">
        <v>406</v>
      </c>
      <c r="B204" s="170"/>
      <c r="C204" s="170"/>
      <c r="D204" s="31" t="s">
        <v>8</v>
      </c>
    </row>
    <row r="205" spans="1:5" ht="27" customHeight="1">
      <c r="A205" s="169" t="s">
        <v>164</v>
      </c>
      <c r="B205" s="170"/>
      <c r="C205" s="170"/>
      <c r="D205" s="32" t="s">
        <v>3</v>
      </c>
    </row>
    <row r="206" spans="1:5" ht="27" customHeight="1">
      <c r="A206" s="143" t="s">
        <v>56</v>
      </c>
      <c r="B206" s="144"/>
      <c r="C206" s="144"/>
      <c r="D206" s="101"/>
      <c r="E206" s="6">
        <v>3</v>
      </c>
    </row>
    <row r="207" spans="1:5" ht="27" customHeight="1">
      <c r="A207" s="143" t="s">
        <v>57</v>
      </c>
      <c r="B207" s="144"/>
      <c r="C207" s="144"/>
      <c r="D207" s="101"/>
      <c r="E207" s="6">
        <v>3</v>
      </c>
    </row>
    <row r="208" spans="1:5" ht="27" customHeight="1">
      <c r="A208" s="143" t="s">
        <v>58</v>
      </c>
      <c r="B208" s="144"/>
      <c r="C208" s="144"/>
      <c r="D208" s="101"/>
      <c r="E208" s="6">
        <v>3</v>
      </c>
    </row>
    <row r="209" spans="1:5" ht="27" customHeight="1">
      <c r="A209" s="204" t="s">
        <v>59</v>
      </c>
      <c r="B209" s="205"/>
      <c r="C209" s="205"/>
      <c r="D209" s="101"/>
      <c r="E209" s="6">
        <v>3</v>
      </c>
    </row>
    <row r="210" spans="1:5" ht="27" customHeight="1">
      <c r="A210" s="169" t="s">
        <v>150</v>
      </c>
      <c r="B210" s="170"/>
      <c r="C210" s="170"/>
      <c r="D210" s="32" t="s">
        <v>3</v>
      </c>
    </row>
    <row r="211" spans="1:5" ht="27" customHeight="1">
      <c r="A211" s="143" t="s">
        <v>60</v>
      </c>
      <c r="B211" s="144"/>
      <c r="C211" s="144"/>
      <c r="D211" s="2"/>
      <c r="E211" s="6">
        <v>3</v>
      </c>
    </row>
    <row r="212" spans="1:5" ht="27" customHeight="1">
      <c r="A212" s="143" t="s">
        <v>61</v>
      </c>
      <c r="B212" s="144"/>
      <c r="C212" s="144"/>
      <c r="D212" s="2"/>
      <c r="E212" s="6">
        <v>3</v>
      </c>
    </row>
    <row r="213" spans="1:5" ht="27" customHeight="1">
      <c r="A213" s="292" t="s">
        <v>381</v>
      </c>
      <c r="B213" s="293"/>
      <c r="C213" s="293"/>
      <c r="D213" s="32" t="s">
        <v>3</v>
      </c>
      <c r="E213" s="6"/>
    </row>
    <row r="214" spans="1:5" ht="27" customHeight="1">
      <c r="A214" s="294" t="s">
        <v>396</v>
      </c>
      <c r="B214" s="295"/>
      <c r="C214" s="295"/>
      <c r="D214" s="2"/>
      <c r="E214" s="6">
        <v>3</v>
      </c>
    </row>
    <row r="215" spans="1:5" ht="27" customHeight="1">
      <c r="A215" s="294" t="s">
        <v>397</v>
      </c>
      <c r="B215" s="295"/>
      <c r="C215" s="295"/>
      <c r="D215" s="2"/>
      <c r="E215" s="6">
        <v>3</v>
      </c>
    </row>
    <row r="216" spans="1:5" ht="27" customHeight="1">
      <c r="A216" s="294" t="s">
        <v>398</v>
      </c>
      <c r="B216" s="295"/>
      <c r="C216" s="295"/>
      <c r="D216" s="2"/>
      <c r="E216" s="6">
        <v>3</v>
      </c>
    </row>
    <row r="217" spans="1:5" ht="27" customHeight="1">
      <c r="A217" s="172" t="s">
        <v>399</v>
      </c>
      <c r="B217" s="173"/>
      <c r="C217" s="173"/>
      <c r="D217" s="2"/>
      <c r="E217" s="6">
        <v>3</v>
      </c>
    </row>
    <row r="218" spans="1:5" ht="27" customHeight="1">
      <c r="A218" s="116" t="s">
        <v>180</v>
      </c>
      <c r="B218" s="116"/>
      <c r="C218" s="116"/>
      <c r="D218" s="37">
        <f>SUM(D206:D217)</f>
        <v>0</v>
      </c>
      <c r="E218" s="7">
        <f>SUM(E206:E217)</f>
        <v>30</v>
      </c>
    </row>
    <row r="219" spans="1:5" ht="80.25" customHeight="1" thickBot="1">
      <c r="A219" s="48" t="s">
        <v>106</v>
      </c>
      <c r="B219" s="123" t="s">
        <v>131</v>
      </c>
      <c r="C219" s="123"/>
      <c r="D219" s="123"/>
    </row>
    <row r="220" spans="1:5" ht="27" customHeight="1">
      <c r="A220" s="109" t="s">
        <v>181</v>
      </c>
      <c r="B220" s="110"/>
      <c r="C220" s="39" t="s">
        <v>152</v>
      </c>
      <c r="D220" s="40" t="s">
        <v>153</v>
      </c>
    </row>
    <row r="221" spans="1:5" ht="27" customHeight="1" thickBot="1">
      <c r="A221" s="111"/>
      <c r="B221" s="112"/>
      <c r="C221" s="49">
        <f>D218</f>
        <v>0</v>
      </c>
      <c r="D221" s="42">
        <f>C221/30*100</f>
        <v>0</v>
      </c>
    </row>
    <row r="222" spans="1:5" ht="15" customHeight="1">
      <c r="A222" s="282"/>
      <c r="B222" s="283"/>
      <c r="C222" s="283"/>
      <c r="D222" s="284"/>
    </row>
    <row r="223" spans="1:5" ht="37.35" customHeight="1">
      <c r="A223" s="103" t="s">
        <v>178</v>
      </c>
      <c r="B223" s="104"/>
      <c r="C223" s="104"/>
      <c r="D223" s="288"/>
    </row>
    <row r="224" spans="1:5" ht="27.6" customHeight="1">
      <c r="A224" s="120" t="s">
        <v>405</v>
      </c>
      <c r="B224" s="121"/>
      <c r="C224" s="122"/>
      <c r="D224" s="31" t="s">
        <v>8</v>
      </c>
    </row>
    <row r="225" spans="1:5" ht="27" customHeight="1">
      <c r="A225" s="169" t="s">
        <v>184</v>
      </c>
      <c r="B225" s="170"/>
      <c r="C225" s="170"/>
      <c r="D225" s="32" t="s">
        <v>3</v>
      </c>
    </row>
    <row r="226" spans="1:5" ht="27" customHeight="1">
      <c r="A226" s="103" t="s">
        <v>62</v>
      </c>
      <c r="B226" s="104"/>
      <c r="C226" s="105"/>
      <c r="D226" s="76"/>
      <c r="E226" s="6">
        <v>3</v>
      </c>
    </row>
    <row r="227" spans="1:5" ht="27" customHeight="1">
      <c r="A227" s="103" t="s">
        <v>63</v>
      </c>
      <c r="B227" s="104"/>
      <c r="C227" s="105"/>
      <c r="D227" s="76"/>
      <c r="E227" s="6">
        <v>3</v>
      </c>
    </row>
    <row r="228" spans="1:5" ht="27" customHeight="1">
      <c r="A228" s="103" t="s">
        <v>64</v>
      </c>
      <c r="B228" s="104"/>
      <c r="C228" s="105"/>
      <c r="D228" s="76"/>
      <c r="E228" s="6">
        <v>3</v>
      </c>
    </row>
    <row r="229" spans="1:5" ht="27" customHeight="1">
      <c r="A229" s="120" t="s">
        <v>150</v>
      </c>
      <c r="B229" s="121"/>
      <c r="C229" s="122"/>
      <c r="D229" s="32" t="s">
        <v>3</v>
      </c>
    </row>
    <row r="230" spans="1:5" ht="27" customHeight="1">
      <c r="A230" s="103" t="s">
        <v>65</v>
      </c>
      <c r="B230" s="104"/>
      <c r="C230" s="105"/>
      <c r="D230" s="102"/>
      <c r="E230" s="6">
        <v>3</v>
      </c>
    </row>
    <row r="231" spans="1:5" ht="27" customHeight="1">
      <c r="A231" s="103" t="s">
        <v>66</v>
      </c>
      <c r="B231" s="104"/>
      <c r="C231" s="105"/>
      <c r="D231" s="102"/>
      <c r="E231" s="6">
        <v>3</v>
      </c>
    </row>
    <row r="232" spans="1:5" ht="27" customHeight="1">
      <c r="A232" s="103" t="s">
        <v>67</v>
      </c>
      <c r="B232" s="104"/>
      <c r="C232" s="105"/>
      <c r="D232" s="102"/>
      <c r="E232" s="6">
        <v>3</v>
      </c>
    </row>
    <row r="233" spans="1:5" ht="27" customHeight="1">
      <c r="A233" s="185" t="s">
        <v>381</v>
      </c>
      <c r="B233" s="186"/>
      <c r="C233" s="187"/>
      <c r="D233" s="32" t="s">
        <v>3</v>
      </c>
      <c r="E233" s="6"/>
    </row>
    <row r="234" spans="1:5" ht="27" customHeight="1">
      <c r="A234" s="285" t="s">
        <v>400</v>
      </c>
      <c r="B234" s="286"/>
      <c r="C234" s="287"/>
      <c r="D234" s="102"/>
      <c r="E234" s="6">
        <v>3</v>
      </c>
    </row>
    <row r="235" spans="1:5" ht="27" customHeight="1">
      <c r="A235" s="285" t="s">
        <v>401</v>
      </c>
      <c r="B235" s="286"/>
      <c r="C235" s="287"/>
      <c r="D235" s="102"/>
      <c r="E235" s="6">
        <v>3</v>
      </c>
    </row>
    <row r="236" spans="1:5" ht="27" customHeight="1">
      <c r="A236" s="285" t="s">
        <v>402</v>
      </c>
      <c r="B236" s="286"/>
      <c r="C236" s="287"/>
      <c r="D236" s="102"/>
      <c r="E236" s="6">
        <v>3</v>
      </c>
    </row>
    <row r="237" spans="1:5" ht="27" customHeight="1">
      <c r="A237" s="285" t="s">
        <v>403</v>
      </c>
      <c r="B237" s="286"/>
      <c r="C237" s="287"/>
      <c r="D237" s="102"/>
      <c r="E237" s="6">
        <v>3</v>
      </c>
    </row>
    <row r="238" spans="1:5" ht="27" customHeight="1">
      <c r="A238" s="285" t="s">
        <v>404</v>
      </c>
      <c r="B238" s="286"/>
      <c r="C238" s="287"/>
      <c r="D238" s="102"/>
      <c r="E238" s="6">
        <v>3</v>
      </c>
    </row>
    <row r="239" spans="1:5" ht="24" customHeight="1">
      <c r="A239" s="116" t="s">
        <v>182</v>
      </c>
      <c r="B239" s="116"/>
      <c r="C239" s="116"/>
      <c r="D239" s="37">
        <f>SUM(D226:D238)</f>
        <v>0</v>
      </c>
      <c r="E239" s="7">
        <f>SUM(E226:E238)</f>
        <v>33</v>
      </c>
    </row>
    <row r="240" spans="1:5" ht="80.25" customHeight="1" thickBot="1">
      <c r="A240" s="44" t="s">
        <v>106</v>
      </c>
      <c r="B240" s="123" t="s">
        <v>131</v>
      </c>
      <c r="C240" s="123"/>
      <c r="D240" s="123"/>
    </row>
    <row r="241" spans="1:5" ht="24" customHeight="1">
      <c r="A241" s="109" t="s">
        <v>183</v>
      </c>
      <c r="B241" s="110"/>
      <c r="C241" s="39" t="s">
        <v>152</v>
      </c>
      <c r="D241" s="40" t="s">
        <v>153</v>
      </c>
    </row>
    <row r="242" spans="1:5" ht="24" customHeight="1" thickBot="1">
      <c r="A242" s="111"/>
      <c r="B242" s="112"/>
      <c r="C242" s="50">
        <f>D239</f>
        <v>0</v>
      </c>
      <c r="D242" s="51">
        <f>C242/33*100</f>
        <v>0</v>
      </c>
    </row>
    <row r="243" spans="1:5" ht="15" customHeight="1">
      <c r="A243" s="279"/>
      <c r="B243" s="280"/>
      <c r="C243" s="280"/>
      <c r="D243" s="281"/>
    </row>
    <row r="244" spans="1:5" ht="32.450000000000003" customHeight="1">
      <c r="A244" s="143" t="s">
        <v>163</v>
      </c>
      <c r="B244" s="144"/>
      <c r="C244" s="144"/>
      <c r="D244" s="145"/>
    </row>
    <row r="245" spans="1:5" ht="27" customHeight="1">
      <c r="A245" s="169" t="s">
        <v>411</v>
      </c>
      <c r="B245" s="170"/>
      <c r="C245" s="170"/>
      <c r="D245" s="31" t="s">
        <v>8</v>
      </c>
    </row>
    <row r="246" spans="1:5" ht="27" customHeight="1">
      <c r="A246" s="169" t="s">
        <v>149</v>
      </c>
      <c r="B246" s="170"/>
      <c r="C246" s="170"/>
      <c r="D246" s="32" t="s">
        <v>3</v>
      </c>
    </row>
    <row r="247" spans="1:5" ht="27" customHeight="1">
      <c r="A247" s="103" t="s">
        <v>68</v>
      </c>
      <c r="B247" s="104"/>
      <c r="C247" s="105"/>
      <c r="D247" s="100"/>
      <c r="E247" s="6">
        <v>3</v>
      </c>
    </row>
    <row r="248" spans="1:5" ht="27" customHeight="1">
      <c r="A248" s="103" t="s">
        <v>69</v>
      </c>
      <c r="B248" s="104"/>
      <c r="C248" s="105"/>
      <c r="D248" s="100"/>
      <c r="E248" s="6">
        <v>3</v>
      </c>
    </row>
    <row r="249" spans="1:5" ht="27" customHeight="1">
      <c r="A249" s="103" t="s">
        <v>70</v>
      </c>
      <c r="B249" s="104"/>
      <c r="C249" s="105"/>
      <c r="D249" s="100"/>
      <c r="E249" s="6">
        <v>3</v>
      </c>
    </row>
    <row r="250" spans="1:5" ht="27" customHeight="1">
      <c r="A250" s="103" t="s">
        <v>71</v>
      </c>
      <c r="B250" s="104"/>
      <c r="C250" s="105"/>
      <c r="D250" s="100"/>
      <c r="E250" s="6">
        <v>3</v>
      </c>
    </row>
    <row r="251" spans="1:5" ht="27" customHeight="1">
      <c r="A251" s="103" t="s">
        <v>72</v>
      </c>
      <c r="B251" s="104"/>
      <c r="C251" s="105"/>
      <c r="D251" s="100"/>
      <c r="E251" s="6">
        <v>3</v>
      </c>
    </row>
    <row r="252" spans="1:5" ht="27" customHeight="1">
      <c r="A252" s="103" t="s">
        <v>73</v>
      </c>
      <c r="B252" s="104"/>
      <c r="C252" s="105"/>
      <c r="D252" s="100"/>
      <c r="E252" s="6">
        <v>3</v>
      </c>
    </row>
    <row r="253" spans="1:5" ht="27" customHeight="1">
      <c r="A253" s="103" t="s">
        <v>74</v>
      </c>
      <c r="B253" s="104"/>
      <c r="C253" s="105"/>
      <c r="D253" s="100"/>
      <c r="E253" s="6">
        <v>3</v>
      </c>
    </row>
    <row r="254" spans="1:5" ht="27" customHeight="1">
      <c r="A254" s="103" t="s">
        <v>75</v>
      </c>
      <c r="B254" s="104"/>
      <c r="C254" s="105"/>
      <c r="D254" s="100"/>
      <c r="E254" s="6">
        <v>3</v>
      </c>
    </row>
    <row r="255" spans="1:5" ht="27" customHeight="1">
      <c r="A255" s="103" t="s">
        <v>76</v>
      </c>
      <c r="B255" s="104"/>
      <c r="C255" s="105"/>
      <c r="D255" s="100"/>
      <c r="E255" s="6">
        <v>3</v>
      </c>
    </row>
    <row r="256" spans="1:5" ht="27" customHeight="1">
      <c r="A256" s="120" t="s">
        <v>150</v>
      </c>
      <c r="B256" s="121"/>
      <c r="C256" s="122"/>
      <c r="D256" s="32" t="s">
        <v>3</v>
      </c>
    </row>
    <row r="257" spans="1:5" ht="27" customHeight="1">
      <c r="A257" s="197" t="s">
        <v>460</v>
      </c>
      <c r="B257" s="198"/>
      <c r="C257" s="200"/>
      <c r="D257" s="2"/>
      <c r="E257" s="6">
        <v>3</v>
      </c>
    </row>
    <row r="258" spans="1:5" ht="27" customHeight="1">
      <c r="A258" s="103" t="s">
        <v>77</v>
      </c>
      <c r="B258" s="104"/>
      <c r="C258" s="105"/>
      <c r="D258" s="2"/>
      <c r="E258" s="6">
        <v>3</v>
      </c>
    </row>
    <row r="259" spans="1:5" ht="27" customHeight="1">
      <c r="A259" s="103" t="s">
        <v>78</v>
      </c>
      <c r="B259" s="104"/>
      <c r="C259" s="105"/>
      <c r="D259" s="2"/>
      <c r="E259" s="6">
        <v>3</v>
      </c>
    </row>
    <row r="260" spans="1:5" ht="27" customHeight="1">
      <c r="A260" s="103" t="s">
        <v>79</v>
      </c>
      <c r="B260" s="104"/>
      <c r="C260" s="105"/>
      <c r="D260" s="2"/>
      <c r="E260" s="6">
        <v>3</v>
      </c>
    </row>
    <row r="261" spans="1:5" ht="27" customHeight="1">
      <c r="A261" s="103" t="s">
        <v>80</v>
      </c>
      <c r="B261" s="104"/>
      <c r="C261" s="105"/>
      <c r="D261" s="2"/>
      <c r="E261" s="6">
        <v>3</v>
      </c>
    </row>
    <row r="262" spans="1:5" ht="27" customHeight="1">
      <c r="A262" s="103" t="s">
        <v>81</v>
      </c>
      <c r="B262" s="104"/>
      <c r="C262" s="105"/>
      <c r="D262" s="2"/>
      <c r="E262" s="6">
        <v>3</v>
      </c>
    </row>
    <row r="263" spans="1:5" ht="27" customHeight="1">
      <c r="A263" s="103" t="s">
        <v>82</v>
      </c>
      <c r="B263" s="104"/>
      <c r="C263" s="105"/>
      <c r="D263" s="2"/>
      <c r="E263" s="6">
        <v>3</v>
      </c>
    </row>
    <row r="264" spans="1:5" ht="27" customHeight="1">
      <c r="A264" s="103" t="s">
        <v>83</v>
      </c>
      <c r="B264" s="104"/>
      <c r="C264" s="105"/>
      <c r="D264" s="2"/>
      <c r="E264" s="6">
        <v>3</v>
      </c>
    </row>
    <row r="265" spans="1:5" ht="27" customHeight="1">
      <c r="A265" s="103" t="s">
        <v>84</v>
      </c>
      <c r="B265" s="104"/>
      <c r="C265" s="105"/>
      <c r="D265" s="2"/>
      <c r="E265" s="6">
        <v>3</v>
      </c>
    </row>
    <row r="266" spans="1:5" ht="27" customHeight="1">
      <c r="A266" s="185" t="s">
        <v>381</v>
      </c>
      <c r="B266" s="186"/>
      <c r="C266" s="187"/>
      <c r="D266" s="32" t="s">
        <v>3</v>
      </c>
      <c r="E266" s="6"/>
    </row>
    <row r="267" spans="1:5" ht="27" customHeight="1">
      <c r="A267" s="285" t="s">
        <v>408</v>
      </c>
      <c r="B267" s="286"/>
      <c r="C267" s="287"/>
      <c r="D267" s="2"/>
      <c r="E267" s="6">
        <v>3</v>
      </c>
    </row>
    <row r="268" spans="1:5" ht="27" customHeight="1">
      <c r="A268" s="285" t="s">
        <v>409</v>
      </c>
      <c r="B268" s="286"/>
      <c r="C268" s="287"/>
      <c r="D268" s="2"/>
      <c r="E268" s="6">
        <v>3</v>
      </c>
    </row>
    <row r="269" spans="1:5" ht="27" customHeight="1">
      <c r="A269" s="285" t="s">
        <v>410</v>
      </c>
      <c r="B269" s="286"/>
      <c r="C269" s="287"/>
      <c r="D269" s="2"/>
      <c r="E269" s="6">
        <v>3</v>
      </c>
    </row>
    <row r="270" spans="1:5" ht="27" customHeight="1">
      <c r="A270" s="116" t="s">
        <v>185</v>
      </c>
      <c r="B270" s="116"/>
      <c r="C270" s="116"/>
      <c r="D270" s="37">
        <f>SUM(D247:D269)</f>
        <v>0</v>
      </c>
      <c r="E270" s="7">
        <f>SUM(E247:E269)</f>
        <v>63</v>
      </c>
    </row>
    <row r="271" spans="1:5" ht="81" customHeight="1" thickBot="1">
      <c r="A271" s="38" t="s">
        <v>106</v>
      </c>
      <c r="B271" s="123" t="s">
        <v>131</v>
      </c>
      <c r="C271" s="123"/>
      <c r="D271" s="123"/>
    </row>
    <row r="272" spans="1:5" ht="24" customHeight="1">
      <c r="A272" s="109" t="s">
        <v>186</v>
      </c>
      <c r="B272" s="110"/>
      <c r="C272" s="39" t="s">
        <v>152</v>
      </c>
      <c r="D272" s="40" t="s">
        <v>153</v>
      </c>
    </row>
    <row r="273" spans="1:5" ht="24" customHeight="1" thickBot="1">
      <c r="A273" s="111"/>
      <c r="B273" s="112"/>
      <c r="C273" s="41">
        <f>D270</f>
        <v>0</v>
      </c>
      <c r="D273" s="42">
        <f>C273/63*100</f>
        <v>0</v>
      </c>
    </row>
    <row r="274" spans="1:5" ht="15" customHeight="1">
      <c r="A274" s="136"/>
      <c r="B274" s="137"/>
      <c r="C274" s="137"/>
      <c r="D274" s="138"/>
    </row>
    <row r="275" spans="1:5" ht="36.6" customHeight="1">
      <c r="A275" s="143" t="s">
        <v>179</v>
      </c>
      <c r="B275" s="144"/>
      <c r="C275" s="144"/>
      <c r="D275" s="145"/>
    </row>
    <row r="276" spans="1:5" ht="23.45" customHeight="1">
      <c r="A276" s="169" t="s">
        <v>414</v>
      </c>
      <c r="B276" s="170"/>
      <c r="C276" s="170"/>
      <c r="D276" s="31" t="s">
        <v>8</v>
      </c>
    </row>
    <row r="277" spans="1:5" ht="27" customHeight="1">
      <c r="A277" s="169" t="s">
        <v>164</v>
      </c>
      <c r="B277" s="170"/>
      <c r="C277" s="170"/>
      <c r="D277" s="32" t="s">
        <v>3</v>
      </c>
    </row>
    <row r="278" spans="1:5" ht="27" customHeight="1">
      <c r="A278" s="103" t="s">
        <v>85</v>
      </c>
      <c r="B278" s="104"/>
      <c r="C278" s="105"/>
      <c r="D278" s="100"/>
      <c r="E278" s="6">
        <v>3</v>
      </c>
    </row>
    <row r="279" spans="1:5" ht="27" customHeight="1">
      <c r="A279" s="103" t="s">
        <v>86</v>
      </c>
      <c r="B279" s="104"/>
      <c r="C279" s="105"/>
      <c r="D279" s="100"/>
      <c r="E279" s="6">
        <v>3</v>
      </c>
    </row>
    <row r="280" spans="1:5" ht="27" customHeight="1">
      <c r="A280" s="103" t="s">
        <v>87</v>
      </c>
      <c r="B280" s="104"/>
      <c r="C280" s="105"/>
      <c r="D280" s="100"/>
      <c r="E280" s="6">
        <v>3</v>
      </c>
    </row>
    <row r="281" spans="1:5" ht="27" customHeight="1">
      <c r="A281" s="103" t="s">
        <v>88</v>
      </c>
      <c r="B281" s="104"/>
      <c r="C281" s="105"/>
      <c r="D281" s="100"/>
      <c r="E281" s="6">
        <v>3</v>
      </c>
    </row>
    <row r="282" spans="1:5" ht="27" customHeight="1">
      <c r="A282" s="103" t="s">
        <v>89</v>
      </c>
      <c r="B282" s="104"/>
      <c r="C282" s="105"/>
      <c r="D282" s="100"/>
      <c r="E282" s="6">
        <v>3</v>
      </c>
    </row>
    <row r="283" spans="1:5" ht="27" customHeight="1">
      <c r="A283" s="103" t="s">
        <v>90</v>
      </c>
      <c r="B283" s="104"/>
      <c r="C283" s="105"/>
      <c r="D283" s="100"/>
      <c r="E283" s="6">
        <v>3</v>
      </c>
    </row>
    <row r="284" spans="1:5" ht="27" customHeight="1">
      <c r="A284" s="103" t="s">
        <v>91</v>
      </c>
      <c r="B284" s="104"/>
      <c r="C284" s="105"/>
      <c r="D284" s="100"/>
      <c r="E284" s="6">
        <v>3</v>
      </c>
    </row>
    <row r="285" spans="1:5" ht="27" customHeight="1">
      <c r="A285" s="103" t="s">
        <v>92</v>
      </c>
      <c r="B285" s="104"/>
      <c r="C285" s="105"/>
      <c r="D285" s="100"/>
      <c r="E285" s="6">
        <v>3</v>
      </c>
    </row>
    <row r="286" spans="1:5" ht="27" customHeight="1">
      <c r="A286" s="103" t="s">
        <v>93</v>
      </c>
      <c r="B286" s="104"/>
      <c r="C286" s="105"/>
      <c r="D286" s="100"/>
      <c r="E286" s="6">
        <v>3</v>
      </c>
    </row>
    <row r="287" spans="1:5" ht="27" customHeight="1">
      <c r="A287" s="103" t="s">
        <v>100</v>
      </c>
      <c r="B287" s="104"/>
      <c r="C287" s="105"/>
      <c r="D287" s="100"/>
      <c r="E287" s="6">
        <v>3</v>
      </c>
    </row>
    <row r="288" spans="1:5" ht="27" customHeight="1">
      <c r="A288" s="103" t="s">
        <v>101</v>
      </c>
      <c r="B288" s="104"/>
      <c r="C288" s="105"/>
      <c r="D288" s="100"/>
      <c r="E288" s="6">
        <v>3</v>
      </c>
    </row>
    <row r="289" spans="1:5" ht="27" customHeight="1">
      <c r="A289" s="103" t="s">
        <v>102</v>
      </c>
      <c r="B289" s="104"/>
      <c r="C289" s="105"/>
      <c r="D289" s="100"/>
      <c r="E289" s="6">
        <v>3</v>
      </c>
    </row>
    <row r="290" spans="1:5" ht="27" customHeight="1">
      <c r="A290" s="103" t="s">
        <v>103</v>
      </c>
      <c r="B290" s="104"/>
      <c r="C290" s="105"/>
      <c r="D290" s="100"/>
      <c r="E290" s="6">
        <v>3</v>
      </c>
    </row>
    <row r="291" spans="1:5" ht="27" customHeight="1">
      <c r="A291" s="120" t="s">
        <v>150</v>
      </c>
      <c r="B291" s="121"/>
      <c r="C291" s="122"/>
      <c r="D291" s="32" t="s">
        <v>3</v>
      </c>
    </row>
    <row r="292" spans="1:5" ht="27" customHeight="1">
      <c r="A292" s="103" t="s">
        <v>94</v>
      </c>
      <c r="B292" s="104"/>
      <c r="C292" s="105"/>
      <c r="D292" s="2"/>
      <c r="E292" s="6">
        <v>3</v>
      </c>
    </row>
    <row r="293" spans="1:5" ht="27" customHeight="1">
      <c r="A293" s="103" t="s">
        <v>95</v>
      </c>
      <c r="B293" s="104"/>
      <c r="C293" s="105"/>
      <c r="D293" s="2"/>
      <c r="E293" s="6">
        <v>3</v>
      </c>
    </row>
    <row r="294" spans="1:5" ht="27" customHeight="1">
      <c r="A294" s="103" t="s">
        <v>96</v>
      </c>
      <c r="B294" s="104"/>
      <c r="C294" s="105"/>
      <c r="D294" s="2"/>
      <c r="E294" s="6">
        <v>3</v>
      </c>
    </row>
    <row r="295" spans="1:5" ht="27" customHeight="1">
      <c r="A295" s="103" t="s">
        <v>97</v>
      </c>
      <c r="B295" s="104"/>
      <c r="C295" s="105"/>
      <c r="D295" s="2"/>
      <c r="E295" s="6">
        <v>3</v>
      </c>
    </row>
    <row r="296" spans="1:5" ht="27" customHeight="1">
      <c r="A296" s="103" t="s">
        <v>98</v>
      </c>
      <c r="B296" s="104"/>
      <c r="C296" s="105"/>
      <c r="D296" s="2"/>
      <c r="E296" s="6">
        <v>3</v>
      </c>
    </row>
    <row r="297" spans="1:5" ht="27" customHeight="1">
      <c r="A297" s="103" t="s">
        <v>99</v>
      </c>
      <c r="B297" s="104"/>
      <c r="C297" s="105"/>
      <c r="D297" s="2"/>
      <c r="E297" s="6">
        <v>3</v>
      </c>
    </row>
    <row r="298" spans="1:5" ht="27" customHeight="1">
      <c r="A298" s="185" t="s">
        <v>381</v>
      </c>
      <c r="B298" s="186"/>
      <c r="C298" s="187"/>
      <c r="D298" s="32" t="s">
        <v>3</v>
      </c>
      <c r="E298" s="6"/>
    </row>
    <row r="299" spans="1:5" ht="27" customHeight="1">
      <c r="A299" s="285" t="s">
        <v>412</v>
      </c>
      <c r="B299" s="286"/>
      <c r="C299" s="287"/>
      <c r="D299" s="2"/>
      <c r="E299" s="6">
        <v>3</v>
      </c>
    </row>
    <row r="300" spans="1:5" ht="27" customHeight="1">
      <c r="A300" s="285" t="s">
        <v>413</v>
      </c>
      <c r="B300" s="286"/>
      <c r="C300" s="287"/>
      <c r="D300" s="2"/>
      <c r="E300" s="6">
        <v>3</v>
      </c>
    </row>
    <row r="301" spans="1:5" ht="27" customHeight="1">
      <c r="A301" s="116" t="s">
        <v>187</v>
      </c>
      <c r="B301" s="116"/>
      <c r="C301" s="116"/>
      <c r="D301" s="37">
        <f>SUM(D278:D300)</f>
        <v>0</v>
      </c>
      <c r="E301" s="7">
        <f>SUM(E278:E300)</f>
        <v>63</v>
      </c>
    </row>
    <row r="302" spans="1:5" ht="80.25" customHeight="1" thickBot="1">
      <c r="A302" s="38" t="s">
        <v>106</v>
      </c>
      <c r="B302" s="123" t="s">
        <v>131</v>
      </c>
      <c r="C302" s="123"/>
      <c r="D302" s="123"/>
    </row>
    <row r="303" spans="1:5" ht="24.75" customHeight="1">
      <c r="A303" s="109" t="s">
        <v>188</v>
      </c>
      <c r="B303" s="110"/>
      <c r="C303" s="39" t="s">
        <v>152</v>
      </c>
      <c r="D303" s="40" t="s">
        <v>153</v>
      </c>
    </row>
    <row r="304" spans="1:5" ht="24.75" customHeight="1" thickBot="1">
      <c r="A304" s="111"/>
      <c r="B304" s="112"/>
      <c r="C304" s="50">
        <f>D301</f>
        <v>0</v>
      </c>
      <c r="D304" s="42">
        <f>C304/63*100</f>
        <v>0</v>
      </c>
    </row>
    <row r="305" spans="1:5" ht="15" customHeight="1" thickBot="1">
      <c r="A305" s="106"/>
      <c r="B305" s="107"/>
      <c r="C305" s="107"/>
      <c r="D305" s="108"/>
    </row>
    <row r="306" spans="1:5" ht="15" customHeight="1">
      <c r="A306" s="109" t="s">
        <v>189</v>
      </c>
      <c r="B306" s="110"/>
      <c r="C306" s="39" t="s">
        <v>175</v>
      </c>
      <c r="D306" s="45" t="s">
        <v>176</v>
      </c>
    </row>
    <row r="307" spans="1:5" ht="51" customHeight="1" thickBot="1">
      <c r="A307" s="111"/>
      <c r="B307" s="112"/>
      <c r="C307" s="52">
        <f>C221+C242+C273+C304</f>
        <v>0</v>
      </c>
      <c r="D307" s="47">
        <f>C307/189*100</f>
        <v>0</v>
      </c>
      <c r="E307" s="7">
        <f>E218+E239+E270+E301</f>
        <v>189</v>
      </c>
    </row>
    <row r="308" spans="1:5" ht="15" customHeight="1" thickBot="1">
      <c r="A308" s="106"/>
      <c r="B308" s="107"/>
      <c r="C308" s="107"/>
      <c r="D308" s="108"/>
    </row>
    <row r="309" spans="1:5" ht="16.350000000000001" customHeight="1">
      <c r="A309" s="124" t="s">
        <v>474</v>
      </c>
      <c r="B309" s="124"/>
      <c r="C309" s="124"/>
      <c r="D309" s="124"/>
    </row>
    <row r="310" spans="1:5" ht="54" customHeight="1">
      <c r="A310" s="197" t="s">
        <v>461</v>
      </c>
      <c r="B310" s="198"/>
      <c r="C310" s="198"/>
      <c r="D310" s="199"/>
    </row>
    <row r="311" spans="1:5" ht="27" customHeight="1">
      <c r="A311" s="201" t="s">
        <v>475</v>
      </c>
      <c r="B311" s="202"/>
      <c r="C311" s="203"/>
      <c r="D311" s="96" t="s">
        <v>8</v>
      </c>
    </row>
    <row r="312" spans="1:5" ht="27" customHeight="1">
      <c r="A312" s="201" t="s">
        <v>164</v>
      </c>
      <c r="B312" s="202"/>
      <c r="C312" s="203"/>
      <c r="D312" s="97" t="s">
        <v>3</v>
      </c>
    </row>
    <row r="313" spans="1:5" ht="27" customHeight="1">
      <c r="A313" s="197" t="s">
        <v>462</v>
      </c>
      <c r="B313" s="198"/>
      <c r="C313" s="200"/>
      <c r="D313" s="2"/>
      <c r="E313" s="6">
        <v>3</v>
      </c>
    </row>
    <row r="314" spans="1:5" ht="27" customHeight="1">
      <c r="A314" s="197" t="s">
        <v>463</v>
      </c>
      <c r="B314" s="198"/>
      <c r="C314" s="200"/>
      <c r="D314" s="2"/>
      <c r="E314" s="6">
        <v>3</v>
      </c>
    </row>
    <row r="315" spans="1:5" ht="27" customHeight="1">
      <c r="A315" s="197" t="s">
        <v>464</v>
      </c>
      <c r="B315" s="198"/>
      <c r="C315" s="200"/>
      <c r="D315" s="2"/>
      <c r="E315" s="6">
        <v>3</v>
      </c>
    </row>
    <row r="316" spans="1:5" ht="27" customHeight="1">
      <c r="A316" s="201" t="s">
        <v>150</v>
      </c>
      <c r="B316" s="202"/>
      <c r="C316" s="203"/>
      <c r="D316" s="97" t="s">
        <v>3</v>
      </c>
    </row>
    <row r="317" spans="1:5" ht="27" customHeight="1">
      <c r="A317" s="197" t="s">
        <v>465</v>
      </c>
      <c r="B317" s="198"/>
      <c r="C317" s="200"/>
      <c r="D317" s="2"/>
      <c r="E317" s="6">
        <v>3</v>
      </c>
    </row>
    <row r="318" spans="1:5" ht="27" customHeight="1">
      <c r="A318" s="197" t="s">
        <v>466</v>
      </c>
      <c r="B318" s="198"/>
      <c r="C318" s="200"/>
      <c r="D318" s="2"/>
      <c r="E318" s="6">
        <v>3</v>
      </c>
    </row>
    <row r="319" spans="1:5" ht="27" customHeight="1">
      <c r="A319" s="197" t="s">
        <v>467</v>
      </c>
      <c r="B319" s="198"/>
      <c r="C319" s="200"/>
      <c r="D319" s="2"/>
      <c r="E319" s="6">
        <v>3</v>
      </c>
    </row>
    <row r="320" spans="1:5" ht="27" customHeight="1">
      <c r="A320" s="197" t="s">
        <v>468</v>
      </c>
      <c r="B320" s="198"/>
      <c r="C320" s="200"/>
      <c r="D320" s="2"/>
      <c r="E320" s="6">
        <v>3</v>
      </c>
    </row>
    <row r="321" spans="1:1008" ht="27" customHeight="1">
      <c r="A321" s="276" t="s">
        <v>381</v>
      </c>
      <c r="B321" s="277"/>
      <c r="C321" s="278"/>
      <c r="D321" s="97" t="s">
        <v>3</v>
      </c>
      <c r="E321" s="6"/>
    </row>
    <row r="322" spans="1:1008" ht="27" customHeight="1">
      <c r="A322" s="197" t="s">
        <v>469</v>
      </c>
      <c r="B322" s="198"/>
      <c r="C322" s="200"/>
      <c r="D322" s="2"/>
      <c r="E322" s="6">
        <v>3</v>
      </c>
    </row>
    <row r="323" spans="1:1008" ht="27" customHeight="1">
      <c r="A323" s="197" t="s">
        <v>470</v>
      </c>
      <c r="B323" s="198"/>
      <c r="C323" s="200"/>
      <c r="D323" s="2"/>
      <c r="E323" s="6">
        <v>3</v>
      </c>
    </row>
    <row r="324" spans="1:1008" ht="27" customHeight="1">
      <c r="A324" s="197" t="s">
        <v>471</v>
      </c>
      <c r="B324" s="198"/>
      <c r="C324" s="200"/>
      <c r="D324" s="2"/>
      <c r="E324" s="6">
        <v>3</v>
      </c>
    </row>
    <row r="325" spans="1:1008" ht="27" customHeight="1">
      <c r="A325" s="197" t="s">
        <v>472</v>
      </c>
      <c r="B325" s="198"/>
      <c r="C325" s="200"/>
      <c r="D325" s="2"/>
      <c r="E325" s="6">
        <v>3</v>
      </c>
    </row>
    <row r="326" spans="1:1008" ht="27" customHeight="1">
      <c r="A326" s="197" t="s">
        <v>473</v>
      </c>
      <c r="B326" s="198"/>
      <c r="C326" s="200"/>
      <c r="D326" s="2"/>
      <c r="E326" s="6">
        <v>3</v>
      </c>
    </row>
    <row r="327" spans="1:1008" customFormat="1" ht="27" customHeight="1">
      <c r="A327" s="116" t="s">
        <v>190</v>
      </c>
      <c r="B327" s="116"/>
      <c r="C327" s="116"/>
      <c r="D327" s="37">
        <f>SUM(D313:D326)</f>
        <v>0</v>
      </c>
      <c r="E327" s="6">
        <f>SUM(E313:E326)</f>
        <v>36</v>
      </c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  <c r="AY327" s="53"/>
      <c r="AZ327" s="53"/>
      <c r="BA327" s="53"/>
      <c r="BB327" s="53"/>
      <c r="BC327" s="53"/>
      <c r="BD327" s="53"/>
      <c r="BE327" s="53"/>
      <c r="BF327" s="53"/>
      <c r="BG327" s="53"/>
      <c r="BH327" s="53"/>
      <c r="BI327" s="53"/>
      <c r="BJ327" s="53"/>
      <c r="BK327" s="53"/>
      <c r="BL327" s="53"/>
      <c r="BM327" s="53"/>
      <c r="BN327" s="53"/>
      <c r="BO327" s="53"/>
      <c r="BP327" s="53"/>
      <c r="BQ327" s="53"/>
      <c r="BR327" s="53"/>
      <c r="BS327" s="53"/>
      <c r="BT327" s="53"/>
      <c r="BU327" s="53"/>
      <c r="BV327" s="53"/>
      <c r="BW327" s="53"/>
      <c r="BX327" s="53"/>
      <c r="BY327" s="53"/>
      <c r="BZ327" s="53"/>
      <c r="CA327" s="53"/>
      <c r="CB327" s="53"/>
      <c r="CC327" s="53"/>
      <c r="CD327" s="53"/>
      <c r="CE327" s="53"/>
      <c r="CF327" s="53"/>
      <c r="CG327" s="53"/>
      <c r="CH327" s="53"/>
      <c r="CI327" s="53"/>
      <c r="CJ327" s="53"/>
      <c r="CK327" s="53"/>
      <c r="CL327" s="53"/>
      <c r="CM327" s="53"/>
      <c r="CN327" s="53"/>
      <c r="CO327" s="53"/>
      <c r="CP327" s="53"/>
      <c r="CQ327" s="53"/>
      <c r="CR327" s="53"/>
      <c r="CS327" s="53"/>
      <c r="CT327" s="53"/>
      <c r="CU327" s="53"/>
      <c r="CV327" s="53"/>
      <c r="CW327" s="53"/>
      <c r="CX327" s="53"/>
      <c r="CY327" s="53"/>
      <c r="CZ327" s="53"/>
      <c r="DA327" s="53"/>
      <c r="DB327" s="53"/>
      <c r="DC327" s="53"/>
      <c r="DD327" s="53"/>
      <c r="DE327" s="53"/>
      <c r="DF327" s="53"/>
      <c r="DG327" s="53"/>
      <c r="DH327" s="53"/>
      <c r="DI327" s="53"/>
      <c r="DJ327" s="53"/>
      <c r="DK327" s="53"/>
      <c r="DL327" s="53"/>
      <c r="DM327" s="53"/>
      <c r="DN327" s="53"/>
      <c r="DO327" s="53"/>
      <c r="DP327" s="53"/>
      <c r="DQ327" s="53"/>
      <c r="DR327" s="53"/>
      <c r="DS327" s="53"/>
      <c r="DT327" s="53"/>
      <c r="DU327" s="53"/>
      <c r="DV327" s="53"/>
      <c r="DW327" s="53"/>
      <c r="DX327" s="53"/>
      <c r="DY327" s="53"/>
      <c r="DZ327" s="53"/>
      <c r="EA327" s="53"/>
      <c r="EB327" s="53"/>
      <c r="EC327" s="53"/>
      <c r="ED327" s="53"/>
      <c r="EE327" s="53"/>
      <c r="EF327" s="53"/>
      <c r="EG327" s="53"/>
      <c r="EH327" s="53"/>
      <c r="EI327" s="53"/>
      <c r="EJ327" s="53"/>
      <c r="EK327" s="53"/>
      <c r="EL327" s="53"/>
      <c r="EM327" s="53"/>
      <c r="EN327" s="53"/>
      <c r="EO327" s="53"/>
      <c r="EP327" s="53"/>
      <c r="EQ327" s="53"/>
      <c r="ER327" s="53"/>
      <c r="ES327" s="53"/>
      <c r="ET327" s="53"/>
      <c r="EU327" s="53"/>
      <c r="EV327" s="53"/>
      <c r="EW327" s="53"/>
      <c r="EX327" s="53"/>
      <c r="EY327" s="53"/>
      <c r="EZ327" s="53"/>
      <c r="FA327" s="53"/>
      <c r="FB327" s="53"/>
      <c r="FC327" s="53"/>
      <c r="FD327" s="53"/>
      <c r="FE327" s="53"/>
      <c r="FF327" s="53"/>
      <c r="FG327" s="53"/>
      <c r="FH327" s="53"/>
      <c r="FI327" s="53"/>
      <c r="FJ327" s="53"/>
      <c r="FK327" s="53"/>
      <c r="FL327" s="53"/>
      <c r="FM327" s="53"/>
      <c r="FN327" s="53"/>
      <c r="FO327" s="53"/>
      <c r="FP327" s="53"/>
      <c r="FQ327" s="53"/>
      <c r="FR327" s="53"/>
      <c r="FS327" s="53"/>
      <c r="FT327" s="53"/>
      <c r="FU327" s="53"/>
      <c r="FV327" s="53"/>
      <c r="FW327" s="53"/>
      <c r="FX327" s="53"/>
      <c r="FY327" s="53"/>
      <c r="FZ327" s="53"/>
      <c r="GA327" s="53"/>
      <c r="GB327" s="53"/>
      <c r="GC327" s="53"/>
      <c r="GD327" s="53"/>
      <c r="GE327" s="53"/>
      <c r="GF327" s="53"/>
      <c r="GG327" s="53"/>
      <c r="GH327" s="53"/>
      <c r="GI327" s="53"/>
      <c r="GJ327" s="53"/>
      <c r="GK327" s="53"/>
      <c r="GL327" s="53"/>
      <c r="GM327" s="53"/>
      <c r="GN327" s="53"/>
      <c r="GO327" s="53"/>
      <c r="GP327" s="53"/>
      <c r="GQ327" s="53"/>
      <c r="GR327" s="53"/>
      <c r="GS327" s="53"/>
      <c r="GT327" s="53"/>
      <c r="GU327" s="53"/>
      <c r="GV327" s="53"/>
      <c r="GW327" s="53"/>
      <c r="GX327" s="53"/>
      <c r="GY327" s="53"/>
      <c r="GZ327" s="53"/>
      <c r="HA327" s="53"/>
      <c r="HB327" s="53"/>
      <c r="HC327" s="53"/>
      <c r="HD327" s="53"/>
      <c r="HE327" s="53"/>
      <c r="HF327" s="53"/>
      <c r="HG327" s="53"/>
      <c r="HH327" s="53"/>
      <c r="HI327" s="53"/>
      <c r="HJ327" s="53"/>
      <c r="HK327" s="53"/>
      <c r="HL327" s="53"/>
      <c r="HM327" s="53"/>
      <c r="HN327" s="53"/>
      <c r="HO327" s="53"/>
      <c r="HP327" s="53"/>
      <c r="HQ327" s="53"/>
      <c r="HR327" s="53"/>
      <c r="HS327" s="53"/>
      <c r="HT327" s="53"/>
      <c r="HU327" s="53"/>
      <c r="HV327" s="53"/>
      <c r="HW327" s="53"/>
      <c r="HX327" s="53"/>
      <c r="HY327" s="53"/>
      <c r="HZ327" s="53"/>
      <c r="IA327" s="53"/>
      <c r="IB327" s="53"/>
      <c r="IC327" s="53"/>
      <c r="ID327" s="53"/>
      <c r="IE327" s="53"/>
      <c r="IF327" s="53"/>
      <c r="IG327" s="53"/>
      <c r="IH327" s="53"/>
      <c r="II327" s="53"/>
      <c r="IJ327" s="53"/>
      <c r="IK327" s="53"/>
      <c r="IL327" s="53"/>
      <c r="IM327" s="53"/>
      <c r="IN327" s="53"/>
      <c r="IO327" s="53"/>
      <c r="IP327" s="53"/>
      <c r="IQ327" s="53"/>
      <c r="IR327" s="53"/>
      <c r="IS327" s="53"/>
      <c r="IT327" s="53"/>
      <c r="IU327" s="53"/>
      <c r="IV327" s="53"/>
      <c r="IW327" s="53"/>
      <c r="IX327" s="53"/>
      <c r="IY327" s="53"/>
      <c r="IZ327" s="53"/>
      <c r="JA327" s="53"/>
      <c r="JB327" s="53"/>
      <c r="JC327" s="53"/>
      <c r="JD327" s="53"/>
      <c r="JE327" s="53"/>
      <c r="JF327" s="53"/>
      <c r="JG327" s="53"/>
      <c r="JH327" s="53"/>
      <c r="JI327" s="53"/>
      <c r="JJ327" s="53"/>
      <c r="JK327" s="53"/>
      <c r="JL327" s="53"/>
      <c r="JM327" s="53"/>
      <c r="JN327" s="53"/>
      <c r="JO327" s="53"/>
      <c r="JP327" s="53"/>
      <c r="JQ327" s="53"/>
      <c r="JR327" s="53"/>
      <c r="JS327" s="53"/>
      <c r="JT327" s="53"/>
      <c r="JU327" s="53"/>
      <c r="JV327" s="53"/>
      <c r="JW327" s="53"/>
      <c r="JX327" s="53"/>
      <c r="JY327" s="53"/>
      <c r="JZ327" s="53"/>
      <c r="KA327" s="53"/>
      <c r="KB327" s="53"/>
      <c r="KC327" s="53"/>
      <c r="KD327" s="53"/>
      <c r="KE327" s="53"/>
      <c r="KF327" s="53"/>
      <c r="KG327" s="53"/>
      <c r="KH327" s="53"/>
      <c r="KI327" s="53"/>
      <c r="KJ327" s="53"/>
      <c r="KK327" s="53"/>
      <c r="KL327" s="53"/>
      <c r="KM327" s="53"/>
      <c r="KN327" s="53"/>
      <c r="KO327" s="53"/>
      <c r="KP327" s="53"/>
      <c r="KQ327" s="53"/>
      <c r="KR327" s="53"/>
      <c r="KS327" s="53"/>
      <c r="KT327" s="53"/>
      <c r="KU327" s="53"/>
      <c r="KV327" s="53"/>
      <c r="KW327" s="53"/>
      <c r="KX327" s="53"/>
      <c r="KY327" s="53"/>
      <c r="KZ327" s="53"/>
      <c r="LA327" s="53"/>
      <c r="LB327" s="53"/>
      <c r="LC327" s="53"/>
      <c r="LD327" s="53"/>
      <c r="LE327" s="53"/>
      <c r="LF327" s="53"/>
      <c r="LG327" s="53"/>
      <c r="LH327" s="53"/>
      <c r="LI327" s="53"/>
      <c r="LJ327" s="53"/>
      <c r="LK327" s="53"/>
      <c r="LL327" s="53"/>
      <c r="LM327" s="53"/>
      <c r="LN327" s="53"/>
      <c r="LO327" s="53"/>
      <c r="LP327" s="53"/>
      <c r="LQ327" s="53"/>
      <c r="LR327" s="53"/>
      <c r="LS327" s="53"/>
      <c r="LT327" s="53"/>
      <c r="LU327" s="53"/>
      <c r="LV327" s="53"/>
      <c r="LW327" s="53"/>
      <c r="LX327" s="53"/>
      <c r="LY327" s="53"/>
      <c r="LZ327" s="53"/>
      <c r="MA327" s="53"/>
      <c r="MB327" s="53"/>
      <c r="MC327" s="53"/>
      <c r="MD327" s="53"/>
      <c r="ME327" s="53"/>
      <c r="MF327" s="53"/>
      <c r="MG327" s="53"/>
      <c r="MH327" s="53"/>
      <c r="MI327" s="53"/>
      <c r="MJ327" s="53"/>
      <c r="MK327" s="53"/>
      <c r="ML327" s="53"/>
      <c r="MM327" s="53"/>
      <c r="MN327" s="53"/>
      <c r="MO327" s="53"/>
      <c r="MP327" s="53"/>
      <c r="MQ327" s="53"/>
      <c r="MR327" s="53"/>
      <c r="MS327" s="53"/>
      <c r="MT327" s="53"/>
      <c r="MU327" s="53"/>
      <c r="MV327" s="53"/>
      <c r="MW327" s="53"/>
      <c r="MX327" s="53"/>
      <c r="MY327" s="53"/>
      <c r="MZ327" s="53"/>
      <c r="NA327" s="53"/>
      <c r="NB327" s="53"/>
      <c r="NC327" s="53"/>
      <c r="ND327" s="53"/>
      <c r="NE327" s="53"/>
      <c r="NF327" s="53"/>
      <c r="NG327" s="53"/>
      <c r="NH327" s="53"/>
      <c r="NI327" s="53"/>
      <c r="NJ327" s="53"/>
      <c r="NK327" s="53"/>
      <c r="NL327" s="53"/>
      <c r="NM327" s="53"/>
      <c r="NN327" s="53"/>
      <c r="NO327" s="53"/>
      <c r="NP327" s="53"/>
      <c r="NQ327" s="53"/>
      <c r="NR327" s="53"/>
      <c r="NS327" s="53"/>
      <c r="NT327" s="53"/>
      <c r="NU327" s="53"/>
      <c r="NV327" s="53"/>
      <c r="NW327" s="53"/>
      <c r="NX327" s="53"/>
      <c r="NY327" s="53"/>
      <c r="NZ327" s="53"/>
      <c r="OA327" s="53"/>
      <c r="OB327" s="53"/>
      <c r="OC327" s="53"/>
      <c r="OD327" s="53"/>
      <c r="OE327" s="53"/>
      <c r="OF327" s="53"/>
      <c r="OG327" s="53"/>
      <c r="OH327" s="53"/>
      <c r="OI327" s="53"/>
      <c r="OJ327" s="53"/>
      <c r="OK327" s="53"/>
      <c r="OL327" s="53"/>
      <c r="OM327" s="53"/>
      <c r="ON327" s="53"/>
      <c r="OO327" s="53"/>
      <c r="OP327" s="53"/>
      <c r="OQ327" s="53"/>
      <c r="OR327" s="53"/>
      <c r="OS327" s="53"/>
      <c r="OT327" s="53"/>
      <c r="OU327" s="53"/>
      <c r="OV327" s="53"/>
      <c r="OW327" s="53"/>
      <c r="OX327" s="53"/>
      <c r="OY327" s="53"/>
      <c r="OZ327" s="53"/>
      <c r="PA327" s="53"/>
      <c r="PB327" s="53"/>
      <c r="PC327" s="53"/>
      <c r="PD327" s="53"/>
      <c r="PE327" s="53"/>
      <c r="PF327" s="53"/>
      <c r="PG327" s="53"/>
      <c r="PH327" s="53"/>
      <c r="PI327" s="53"/>
      <c r="PJ327" s="53"/>
      <c r="PK327" s="53"/>
      <c r="PL327" s="53"/>
      <c r="PM327" s="53"/>
      <c r="PN327" s="53"/>
      <c r="PO327" s="53"/>
      <c r="PP327" s="53"/>
      <c r="PQ327" s="53"/>
      <c r="PR327" s="53"/>
      <c r="PS327" s="53"/>
      <c r="PT327" s="53"/>
      <c r="PU327" s="53"/>
      <c r="PV327" s="53"/>
      <c r="PW327" s="53"/>
      <c r="PX327" s="53"/>
      <c r="PY327" s="53"/>
      <c r="PZ327" s="53"/>
      <c r="QA327" s="53"/>
      <c r="QB327" s="53"/>
      <c r="QC327" s="53"/>
      <c r="QD327" s="53"/>
      <c r="QE327" s="53"/>
      <c r="QF327" s="53"/>
      <c r="QG327" s="53"/>
      <c r="QH327" s="53"/>
      <c r="QI327" s="53"/>
      <c r="QJ327" s="53"/>
      <c r="QK327" s="53"/>
      <c r="QL327" s="53"/>
      <c r="QM327" s="53"/>
      <c r="QN327" s="53"/>
      <c r="QO327" s="53"/>
      <c r="QP327" s="53"/>
      <c r="QQ327" s="53"/>
      <c r="QR327" s="53"/>
      <c r="QS327" s="53"/>
      <c r="QT327" s="53"/>
      <c r="QU327" s="53"/>
      <c r="QV327" s="53"/>
      <c r="QW327" s="53"/>
      <c r="QX327" s="53"/>
      <c r="QY327" s="53"/>
      <c r="QZ327" s="53"/>
      <c r="RA327" s="53"/>
      <c r="RB327" s="53"/>
      <c r="RC327" s="53"/>
      <c r="RD327" s="53"/>
      <c r="RE327" s="53"/>
      <c r="RF327" s="53"/>
      <c r="RG327" s="53"/>
      <c r="RH327" s="53"/>
      <c r="RI327" s="53"/>
      <c r="RJ327" s="53"/>
      <c r="RK327" s="53"/>
      <c r="RL327" s="53"/>
      <c r="RM327" s="53"/>
      <c r="RN327" s="53"/>
      <c r="RO327" s="53"/>
      <c r="RP327" s="53"/>
      <c r="RQ327" s="53"/>
      <c r="RR327" s="53"/>
      <c r="RS327" s="53"/>
      <c r="RT327" s="53"/>
      <c r="RU327" s="53"/>
      <c r="RV327" s="53"/>
      <c r="RW327" s="53"/>
      <c r="RX327" s="53"/>
      <c r="RY327" s="53"/>
      <c r="RZ327" s="53"/>
      <c r="SA327" s="53"/>
      <c r="SB327" s="53"/>
      <c r="SC327" s="53"/>
      <c r="SD327" s="53"/>
      <c r="SE327" s="53"/>
      <c r="SF327" s="53"/>
      <c r="SG327" s="53"/>
      <c r="SH327" s="53"/>
      <c r="SI327" s="53"/>
      <c r="SJ327" s="53"/>
      <c r="SK327" s="53"/>
      <c r="SL327" s="53"/>
      <c r="SM327" s="53"/>
      <c r="SN327" s="53"/>
      <c r="SO327" s="53"/>
      <c r="SP327" s="53"/>
      <c r="SQ327" s="53"/>
      <c r="SR327" s="53"/>
      <c r="SS327" s="53"/>
      <c r="ST327" s="53"/>
      <c r="SU327" s="53"/>
      <c r="SV327" s="53"/>
      <c r="SW327" s="53"/>
      <c r="SX327" s="53"/>
      <c r="SY327" s="53"/>
      <c r="SZ327" s="53"/>
      <c r="TA327" s="53"/>
      <c r="TB327" s="53"/>
      <c r="TC327" s="53"/>
      <c r="TD327" s="53"/>
      <c r="TE327" s="53"/>
      <c r="TF327" s="53"/>
      <c r="TG327" s="53"/>
      <c r="TH327" s="53"/>
      <c r="TI327" s="53"/>
      <c r="TJ327" s="53"/>
      <c r="TK327" s="53"/>
      <c r="TL327" s="53"/>
      <c r="TM327" s="53"/>
      <c r="TN327" s="53"/>
      <c r="TO327" s="53"/>
      <c r="TP327" s="53"/>
      <c r="TQ327" s="53"/>
      <c r="TR327" s="53"/>
      <c r="TS327" s="53"/>
      <c r="TT327" s="53"/>
      <c r="TU327" s="53"/>
      <c r="TV327" s="53"/>
      <c r="TW327" s="53"/>
      <c r="TX327" s="53"/>
      <c r="TY327" s="53"/>
      <c r="TZ327" s="53"/>
      <c r="UA327" s="53"/>
      <c r="UB327" s="53"/>
      <c r="UC327" s="53"/>
      <c r="UD327" s="53"/>
      <c r="UE327" s="53"/>
      <c r="UF327" s="53"/>
      <c r="UG327" s="53"/>
      <c r="UH327" s="53"/>
      <c r="UI327" s="53"/>
      <c r="UJ327" s="53"/>
      <c r="UK327" s="53"/>
      <c r="UL327" s="53"/>
      <c r="UM327" s="53"/>
      <c r="UN327" s="53"/>
      <c r="UO327" s="53"/>
      <c r="UP327" s="53"/>
      <c r="UQ327" s="53"/>
      <c r="UR327" s="53"/>
      <c r="US327" s="53"/>
      <c r="UT327" s="53"/>
      <c r="UU327" s="53"/>
      <c r="UV327" s="53"/>
      <c r="UW327" s="53"/>
      <c r="UX327" s="53"/>
      <c r="UY327" s="53"/>
      <c r="UZ327" s="53"/>
      <c r="VA327" s="53"/>
      <c r="VB327" s="53"/>
      <c r="VC327" s="53"/>
      <c r="VD327" s="53"/>
      <c r="VE327" s="53"/>
      <c r="VF327" s="53"/>
      <c r="VG327" s="53"/>
      <c r="VH327" s="53"/>
      <c r="VI327" s="53"/>
      <c r="VJ327" s="53"/>
      <c r="VK327" s="53"/>
      <c r="VL327" s="53"/>
      <c r="VM327" s="53"/>
      <c r="VN327" s="53"/>
      <c r="VO327" s="53"/>
      <c r="VP327" s="53"/>
      <c r="VQ327" s="53"/>
      <c r="VR327" s="53"/>
      <c r="VS327" s="53"/>
      <c r="VT327" s="53"/>
      <c r="VU327" s="53"/>
      <c r="VV327" s="53"/>
      <c r="VW327" s="53"/>
      <c r="VX327" s="53"/>
      <c r="VY327" s="53"/>
      <c r="VZ327" s="53"/>
      <c r="WA327" s="53"/>
      <c r="WB327" s="53"/>
      <c r="WC327" s="53"/>
      <c r="WD327" s="53"/>
      <c r="WE327" s="53"/>
      <c r="WF327" s="53"/>
      <c r="WG327" s="53"/>
      <c r="WH327" s="53"/>
      <c r="WI327" s="53"/>
      <c r="WJ327" s="53"/>
      <c r="WK327" s="53"/>
      <c r="WL327" s="53"/>
      <c r="WM327" s="53"/>
      <c r="WN327" s="53"/>
      <c r="WO327" s="53"/>
      <c r="WP327" s="53"/>
      <c r="WQ327" s="53"/>
      <c r="WR327" s="53"/>
      <c r="WS327" s="53"/>
      <c r="WT327" s="53"/>
      <c r="WU327" s="53"/>
      <c r="WV327" s="53"/>
      <c r="WW327" s="53"/>
      <c r="WX327" s="53"/>
      <c r="WY327" s="53"/>
      <c r="WZ327" s="53"/>
      <c r="XA327" s="53"/>
      <c r="XB327" s="53"/>
      <c r="XC327" s="53"/>
      <c r="XD327" s="53"/>
      <c r="XE327" s="53"/>
      <c r="XF327" s="53"/>
      <c r="XG327" s="53"/>
      <c r="XH327" s="53"/>
      <c r="XI327" s="53"/>
      <c r="XJ327" s="53"/>
      <c r="XK327" s="53"/>
      <c r="XL327" s="53"/>
      <c r="XM327" s="53"/>
      <c r="XN327" s="53"/>
      <c r="XO327" s="53"/>
      <c r="XP327" s="53"/>
      <c r="XQ327" s="53"/>
      <c r="XR327" s="53"/>
      <c r="XS327" s="53"/>
      <c r="XT327" s="53"/>
      <c r="XU327" s="53"/>
      <c r="XV327" s="53"/>
      <c r="XW327" s="53"/>
      <c r="XX327" s="53"/>
      <c r="XY327" s="53"/>
      <c r="XZ327" s="53"/>
      <c r="YA327" s="53"/>
      <c r="YB327" s="53"/>
      <c r="YC327" s="53"/>
      <c r="YD327" s="53"/>
      <c r="YE327" s="53"/>
      <c r="YF327" s="53"/>
      <c r="YG327" s="53"/>
      <c r="YH327" s="53"/>
      <c r="YI327" s="53"/>
      <c r="YJ327" s="53"/>
      <c r="YK327" s="53"/>
      <c r="YL327" s="53"/>
      <c r="YM327" s="53"/>
      <c r="YN327" s="53"/>
      <c r="YO327" s="53"/>
      <c r="YP327" s="53"/>
      <c r="YQ327" s="53"/>
      <c r="YR327" s="53"/>
      <c r="YS327" s="53"/>
      <c r="YT327" s="53"/>
      <c r="YU327" s="53"/>
      <c r="YV327" s="53"/>
      <c r="YW327" s="53"/>
      <c r="YX327" s="53"/>
      <c r="YY327" s="53"/>
      <c r="YZ327" s="53"/>
      <c r="ZA327" s="53"/>
      <c r="ZB327" s="53"/>
      <c r="ZC327" s="53"/>
      <c r="ZD327" s="53"/>
      <c r="ZE327" s="53"/>
      <c r="ZF327" s="53"/>
      <c r="ZG327" s="53"/>
      <c r="ZH327" s="53"/>
      <c r="ZI327" s="53"/>
      <c r="ZJ327" s="53"/>
      <c r="ZK327" s="53"/>
      <c r="ZL327" s="53"/>
      <c r="ZM327" s="53"/>
      <c r="ZN327" s="53"/>
      <c r="ZO327" s="53"/>
      <c r="ZP327" s="53"/>
      <c r="ZQ327" s="53"/>
      <c r="ZR327" s="53"/>
      <c r="ZS327" s="53"/>
      <c r="ZT327" s="53"/>
      <c r="ZU327" s="53"/>
      <c r="ZV327" s="53"/>
      <c r="ZW327" s="53"/>
      <c r="ZX327" s="53"/>
      <c r="ZY327" s="53"/>
      <c r="ZZ327" s="53"/>
      <c r="AAA327" s="53"/>
      <c r="AAB327" s="53"/>
      <c r="AAC327" s="53"/>
      <c r="AAD327" s="53"/>
      <c r="AAE327" s="53"/>
      <c r="AAF327" s="53"/>
      <c r="AAG327" s="53"/>
      <c r="AAH327" s="53"/>
      <c r="AAI327" s="53"/>
      <c r="AAJ327" s="53"/>
      <c r="AAK327" s="53"/>
      <c r="AAL327" s="53"/>
      <c r="AAM327" s="53"/>
      <c r="AAN327" s="53"/>
      <c r="AAO327" s="53"/>
      <c r="AAP327" s="53"/>
      <c r="AAQ327" s="53"/>
      <c r="AAR327" s="53"/>
      <c r="AAS327" s="53"/>
      <c r="AAT327" s="53"/>
      <c r="AAU327" s="53"/>
      <c r="AAV327" s="53"/>
      <c r="AAW327" s="53"/>
      <c r="AAX327" s="53"/>
      <c r="AAY327" s="53"/>
      <c r="AAZ327" s="53"/>
      <c r="ABA327" s="53"/>
      <c r="ABB327" s="53"/>
      <c r="ABC327" s="53"/>
      <c r="ABD327" s="53"/>
      <c r="ABE327" s="53"/>
      <c r="ABF327" s="53"/>
      <c r="ABG327" s="53"/>
      <c r="ABH327" s="53"/>
      <c r="ABI327" s="53"/>
      <c r="ABJ327" s="53"/>
      <c r="ABK327" s="53"/>
      <c r="ABL327" s="53"/>
      <c r="ABM327" s="53"/>
      <c r="ABN327" s="53"/>
      <c r="ABO327" s="53"/>
      <c r="ABP327" s="53"/>
      <c r="ABQ327" s="53"/>
      <c r="ABR327" s="53"/>
      <c r="ABS327" s="53"/>
      <c r="ABT327" s="53"/>
      <c r="ABU327" s="53"/>
      <c r="ABV327" s="53"/>
      <c r="ABW327" s="53"/>
      <c r="ABX327" s="53"/>
      <c r="ABY327" s="53"/>
      <c r="ABZ327" s="53"/>
      <c r="ACA327" s="53"/>
      <c r="ACB327" s="53"/>
      <c r="ACC327" s="53"/>
      <c r="ACD327" s="53"/>
      <c r="ACE327" s="53"/>
      <c r="ACF327" s="53"/>
      <c r="ACG327" s="53"/>
      <c r="ACH327" s="53"/>
      <c r="ACI327" s="53"/>
      <c r="ACJ327" s="53"/>
      <c r="ACK327" s="53"/>
      <c r="ACL327" s="53"/>
      <c r="ACM327" s="53"/>
      <c r="ACN327" s="53"/>
      <c r="ACO327" s="53"/>
      <c r="ACP327" s="53"/>
      <c r="ACQ327" s="53"/>
      <c r="ACR327" s="53"/>
      <c r="ACS327" s="53"/>
      <c r="ACT327" s="53"/>
      <c r="ACU327" s="53"/>
      <c r="ACV327" s="53"/>
      <c r="ACW327" s="53"/>
      <c r="ACX327" s="53"/>
      <c r="ACY327" s="53"/>
      <c r="ACZ327" s="53"/>
      <c r="ADA327" s="53"/>
      <c r="ADB327" s="53"/>
      <c r="ADC327" s="53"/>
      <c r="ADD327" s="53"/>
      <c r="ADE327" s="53"/>
      <c r="ADF327" s="53"/>
      <c r="ADG327" s="53"/>
      <c r="ADH327" s="53"/>
      <c r="ADI327" s="53"/>
      <c r="ADJ327" s="53"/>
      <c r="ADK327" s="53"/>
      <c r="ADL327" s="53"/>
      <c r="ADM327" s="53"/>
      <c r="ADN327" s="53"/>
      <c r="ADO327" s="53"/>
      <c r="ADP327" s="53"/>
      <c r="ADQ327" s="53"/>
      <c r="ADR327" s="53"/>
      <c r="ADS327" s="53"/>
      <c r="ADT327" s="53"/>
      <c r="ADU327" s="53"/>
      <c r="ADV327" s="53"/>
      <c r="ADW327" s="53"/>
      <c r="ADX327" s="53"/>
      <c r="ADY327" s="53"/>
      <c r="ADZ327" s="53"/>
      <c r="AEA327" s="53"/>
      <c r="AEB327" s="53"/>
      <c r="AEC327" s="53"/>
      <c r="AED327" s="53"/>
      <c r="AEE327" s="53"/>
      <c r="AEF327" s="53"/>
      <c r="AEG327" s="53"/>
      <c r="AEH327" s="53"/>
      <c r="AEI327" s="53"/>
      <c r="AEJ327" s="53"/>
      <c r="AEK327" s="53"/>
      <c r="AEL327" s="53"/>
      <c r="AEM327" s="53"/>
      <c r="AEN327" s="53"/>
      <c r="AEO327" s="53"/>
      <c r="AEP327" s="53"/>
      <c r="AEQ327" s="53"/>
      <c r="AER327" s="53"/>
      <c r="AES327" s="53"/>
      <c r="AET327" s="53"/>
      <c r="AEU327" s="53"/>
      <c r="AEV327" s="53"/>
      <c r="AEW327" s="53"/>
      <c r="AEX327" s="53"/>
      <c r="AEY327" s="53"/>
      <c r="AEZ327" s="53"/>
      <c r="AFA327" s="53"/>
      <c r="AFB327" s="53"/>
      <c r="AFC327" s="53"/>
      <c r="AFD327" s="53"/>
      <c r="AFE327" s="53"/>
      <c r="AFF327" s="53"/>
      <c r="AFG327" s="53"/>
      <c r="AFH327" s="53"/>
      <c r="AFI327" s="53"/>
      <c r="AFJ327" s="53"/>
      <c r="AFK327" s="53"/>
      <c r="AFL327" s="53"/>
      <c r="AFM327" s="53"/>
      <c r="AFN327" s="53"/>
      <c r="AFO327" s="53"/>
      <c r="AFP327" s="53"/>
      <c r="AFQ327" s="53"/>
      <c r="AFR327" s="53"/>
      <c r="AFS327" s="53"/>
      <c r="AFT327" s="53"/>
      <c r="AFU327" s="53"/>
      <c r="AFV327" s="53"/>
      <c r="AFW327" s="53"/>
      <c r="AFX327" s="53"/>
      <c r="AFY327" s="53"/>
      <c r="AFZ327" s="53"/>
      <c r="AGA327" s="53"/>
      <c r="AGB327" s="53"/>
      <c r="AGC327" s="53"/>
      <c r="AGD327" s="53"/>
      <c r="AGE327" s="53"/>
      <c r="AGF327" s="53"/>
      <c r="AGG327" s="53"/>
      <c r="AGH327" s="53"/>
      <c r="AGI327" s="53"/>
      <c r="AGJ327" s="53"/>
      <c r="AGK327" s="53"/>
      <c r="AGL327" s="53"/>
      <c r="AGM327" s="53"/>
      <c r="AGN327" s="53"/>
      <c r="AGO327" s="53"/>
      <c r="AGP327" s="53"/>
      <c r="AGQ327" s="53"/>
      <c r="AGR327" s="53"/>
      <c r="AGS327" s="53"/>
      <c r="AGT327" s="53"/>
      <c r="AGU327" s="53"/>
      <c r="AGV327" s="53"/>
      <c r="AGW327" s="53"/>
      <c r="AGX327" s="53"/>
      <c r="AGY327" s="53"/>
      <c r="AGZ327" s="53"/>
      <c r="AHA327" s="53"/>
      <c r="AHB327" s="53"/>
      <c r="AHC327" s="53"/>
      <c r="AHD327" s="53"/>
      <c r="AHE327" s="53"/>
      <c r="AHF327" s="53"/>
      <c r="AHG327" s="53"/>
      <c r="AHH327" s="53"/>
      <c r="AHI327" s="53"/>
      <c r="AHJ327" s="53"/>
      <c r="AHK327" s="53"/>
      <c r="AHL327" s="53"/>
      <c r="AHM327" s="53"/>
      <c r="AHN327" s="53"/>
      <c r="AHO327" s="53"/>
      <c r="AHP327" s="53"/>
      <c r="AHQ327" s="53"/>
      <c r="AHR327" s="53"/>
      <c r="AHS327" s="53"/>
      <c r="AHT327" s="53"/>
      <c r="AHU327" s="53"/>
      <c r="AHV327" s="53"/>
      <c r="AHW327" s="53"/>
      <c r="AHX327" s="53"/>
      <c r="AHY327" s="53"/>
      <c r="AHZ327" s="53"/>
      <c r="AIA327" s="53"/>
      <c r="AIB327" s="53"/>
      <c r="AIC327" s="53"/>
      <c r="AID327" s="53"/>
      <c r="AIE327" s="53"/>
      <c r="AIF327" s="53"/>
      <c r="AIG327" s="53"/>
      <c r="AIH327" s="53"/>
      <c r="AII327" s="53"/>
      <c r="AIJ327" s="53"/>
      <c r="AIK327" s="53"/>
      <c r="AIL327" s="53"/>
      <c r="AIM327" s="53"/>
      <c r="AIN327" s="53"/>
      <c r="AIO327" s="53"/>
      <c r="AIP327" s="53"/>
      <c r="AIQ327" s="53"/>
      <c r="AIR327" s="53"/>
      <c r="AIS327" s="53"/>
      <c r="AIT327" s="53"/>
      <c r="AIU327" s="53"/>
      <c r="AIV327" s="53"/>
      <c r="AIW327" s="53"/>
      <c r="AIX327" s="53"/>
      <c r="AIY327" s="53"/>
      <c r="AIZ327" s="53"/>
      <c r="AJA327" s="53"/>
      <c r="AJB327" s="53"/>
      <c r="AJC327" s="53"/>
      <c r="AJD327" s="53"/>
      <c r="AJE327" s="53"/>
      <c r="AJF327" s="53"/>
      <c r="AJG327" s="53"/>
      <c r="AJH327" s="53"/>
      <c r="AJI327" s="53"/>
      <c r="AJJ327" s="53"/>
      <c r="AJK327" s="53"/>
      <c r="AJL327" s="53"/>
      <c r="AJM327" s="53"/>
      <c r="AJN327" s="53"/>
      <c r="AJO327" s="53"/>
      <c r="AJP327" s="53"/>
      <c r="AJQ327" s="53"/>
      <c r="AJR327" s="53"/>
      <c r="AJS327" s="53"/>
      <c r="AJT327" s="53"/>
      <c r="AJU327" s="53"/>
      <c r="AJV327" s="53"/>
      <c r="AJW327" s="53"/>
      <c r="AJX327" s="53"/>
      <c r="AJY327" s="53"/>
      <c r="AJZ327" s="53"/>
      <c r="AKA327" s="53"/>
      <c r="AKB327" s="53"/>
      <c r="AKC327" s="53"/>
      <c r="AKD327" s="53"/>
      <c r="AKE327" s="53"/>
      <c r="AKF327" s="53"/>
      <c r="AKG327" s="53"/>
      <c r="AKH327" s="53"/>
      <c r="AKI327" s="53"/>
      <c r="AKJ327" s="53"/>
      <c r="AKK327" s="53"/>
      <c r="AKL327" s="53"/>
      <c r="AKM327" s="53"/>
      <c r="AKN327" s="53"/>
      <c r="AKO327" s="53"/>
      <c r="AKP327" s="53"/>
      <c r="AKQ327" s="53"/>
      <c r="AKR327" s="53"/>
      <c r="AKS327" s="53"/>
      <c r="AKT327" s="53"/>
      <c r="AKU327" s="53"/>
      <c r="AKV327" s="53"/>
      <c r="AKW327" s="53"/>
      <c r="AKX327" s="53"/>
      <c r="AKY327" s="53"/>
      <c r="AKZ327" s="53"/>
      <c r="ALA327" s="53"/>
      <c r="ALB327" s="53"/>
      <c r="ALC327" s="53"/>
      <c r="ALD327" s="53"/>
      <c r="ALE327" s="53"/>
      <c r="ALF327" s="53"/>
      <c r="ALG327" s="53"/>
      <c r="ALH327" s="53"/>
      <c r="ALI327" s="53"/>
      <c r="ALJ327" s="53"/>
      <c r="ALK327" s="53"/>
      <c r="ALL327" s="53"/>
      <c r="ALM327" s="53"/>
      <c r="ALN327" s="53"/>
      <c r="ALO327" s="53"/>
      <c r="ALP327" s="53"/>
      <c r="ALQ327" s="53"/>
      <c r="ALR327" s="53"/>
      <c r="ALS327" s="53"/>
      <c r="ALT327" s="53"/>
    </row>
    <row r="328" spans="1:1008" customFormat="1" ht="80.099999999999994" customHeight="1" thickBot="1">
      <c r="A328" s="54" t="s">
        <v>106</v>
      </c>
      <c r="B328" s="123" t="s">
        <v>131</v>
      </c>
      <c r="C328" s="123"/>
      <c r="D328" s="123"/>
      <c r="E328" s="6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3"/>
      <c r="AZ328" s="53"/>
      <c r="BA328" s="53"/>
      <c r="BB328" s="53"/>
      <c r="BC328" s="53"/>
      <c r="BD328" s="53"/>
      <c r="BE328" s="53"/>
      <c r="BF328" s="53"/>
      <c r="BG328" s="53"/>
      <c r="BH328" s="53"/>
      <c r="BI328" s="53"/>
      <c r="BJ328" s="53"/>
      <c r="BK328" s="53"/>
      <c r="BL328" s="53"/>
      <c r="BM328" s="53"/>
      <c r="BN328" s="53"/>
      <c r="BO328" s="53"/>
      <c r="BP328" s="53"/>
      <c r="BQ328" s="53"/>
      <c r="BR328" s="53"/>
      <c r="BS328" s="53"/>
      <c r="BT328" s="53"/>
      <c r="BU328" s="53"/>
      <c r="BV328" s="53"/>
      <c r="BW328" s="53"/>
      <c r="BX328" s="53"/>
      <c r="BY328" s="53"/>
      <c r="BZ328" s="53"/>
      <c r="CA328" s="53"/>
      <c r="CB328" s="53"/>
      <c r="CC328" s="53"/>
      <c r="CD328" s="53"/>
      <c r="CE328" s="53"/>
      <c r="CF328" s="53"/>
      <c r="CG328" s="53"/>
      <c r="CH328" s="53"/>
      <c r="CI328" s="53"/>
      <c r="CJ328" s="53"/>
      <c r="CK328" s="53"/>
      <c r="CL328" s="53"/>
      <c r="CM328" s="53"/>
      <c r="CN328" s="53"/>
      <c r="CO328" s="53"/>
      <c r="CP328" s="53"/>
      <c r="CQ328" s="53"/>
      <c r="CR328" s="53"/>
      <c r="CS328" s="53"/>
      <c r="CT328" s="53"/>
      <c r="CU328" s="53"/>
      <c r="CV328" s="53"/>
      <c r="CW328" s="53"/>
      <c r="CX328" s="53"/>
      <c r="CY328" s="53"/>
      <c r="CZ328" s="53"/>
      <c r="DA328" s="53"/>
      <c r="DB328" s="53"/>
      <c r="DC328" s="53"/>
      <c r="DD328" s="53"/>
      <c r="DE328" s="53"/>
      <c r="DF328" s="53"/>
      <c r="DG328" s="53"/>
      <c r="DH328" s="53"/>
      <c r="DI328" s="53"/>
      <c r="DJ328" s="53"/>
      <c r="DK328" s="53"/>
      <c r="DL328" s="53"/>
      <c r="DM328" s="53"/>
      <c r="DN328" s="53"/>
      <c r="DO328" s="53"/>
      <c r="DP328" s="53"/>
      <c r="DQ328" s="53"/>
      <c r="DR328" s="53"/>
      <c r="DS328" s="53"/>
      <c r="DT328" s="53"/>
      <c r="DU328" s="53"/>
      <c r="DV328" s="53"/>
      <c r="DW328" s="53"/>
      <c r="DX328" s="53"/>
      <c r="DY328" s="53"/>
      <c r="DZ328" s="53"/>
      <c r="EA328" s="53"/>
      <c r="EB328" s="53"/>
      <c r="EC328" s="53"/>
      <c r="ED328" s="53"/>
      <c r="EE328" s="53"/>
      <c r="EF328" s="53"/>
      <c r="EG328" s="53"/>
      <c r="EH328" s="53"/>
      <c r="EI328" s="53"/>
      <c r="EJ328" s="53"/>
      <c r="EK328" s="53"/>
      <c r="EL328" s="53"/>
      <c r="EM328" s="53"/>
      <c r="EN328" s="53"/>
      <c r="EO328" s="53"/>
      <c r="EP328" s="53"/>
      <c r="EQ328" s="53"/>
      <c r="ER328" s="53"/>
      <c r="ES328" s="53"/>
      <c r="ET328" s="53"/>
      <c r="EU328" s="53"/>
      <c r="EV328" s="53"/>
      <c r="EW328" s="53"/>
      <c r="EX328" s="53"/>
      <c r="EY328" s="53"/>
      <c r="EZ328" s="53"/>
      <c r="FA328" s="53"/>
      <c r="FB328" s="53"/>
      <c r="FC328" s="53"/>
      <c r="FD328" s="53"/>
      <c r="FE328" s="53"/>
      <c r="FF328" s="53"/>
      <c r="FG328" s="53"/>
      <c r="FH328" s="53"/>
      <c r="FI328" s="53"/>
      <c r="FJ328" s="53"/>
      <c r="FK328" s="53"/>
      <c r="FL328" s="53"/>
      <c r="FM328" s="53"/>
      <c r="FN328" s="53"/>
      <c r="FO328" s="53"/>
      <c r="FP328" s="53"/>
      <c r="FQ328" s="53"/>
      <c r="FR328" s="53"/>
      <c r="FS328" s="53"/>
      <c r="FT328" s="53"/>
      <c r="FU328" s="53"/>
      <c r="FV328" s="53"/>
      <c r="FW328" s="53"/>
      <c r="FX328" s="53"/>
      <c r="FY328" s="53"/>
      <c r="FZ328" s="53"/>
      <c r="GA328" s="53"/>
      <c r="GB328" s="53"/>
      <c r="GC328" s="53"/>
      <c r="GD328" s="53"/>
      <c r="GE328" s="53"/>
      <c r="GF328" s="53"/>
      <c r="GG328" s="53"/>
      <c r="GH328" s="53"/>
      <c r="GI328" s="53"/>
      <c r="GJ328" s="53"/>
      <c r="GK328" s="53"/>
      <c r="GL328" s="53"/>
      <c r="GM328" s="53"/>
      <c r="GN328" s="53"/>
      <c r="GO328" s="53"/>
      <c r="GP328" s="53"/>
      <c r="GQ328" s="53"/>
      <c r="GR328" s="53"/>
      <c r="GS328" s="53"/>
      <c r="GT328" s="53"/>
      <c r="GU328" s="53"/>
      <c r="GV328" s="53"/>
      <c r="GW328" s="53"/>
      <c r="GX328" s="53"/>
      <c r="GY328" s="53"/>
      <c r="GZ328" s="53"/>
      <c r="HA328" s="53"/>
      <c r="HB328" s="53"/>
      <c r="HC328" s="53"/>
      <c r="HD328" s="53"/>
      <c r="HE328" s="53"/>
      <c r="HF328" s="53"/>
      <c r="HG328" s="53"/>
      <c r="HH328" s="53"/>
      <c r="HI328" s="53"/>
      <c r="HJ328" s="53"/>
      <c r="HK328" s="53"/>
      <c r="HL328" s="53"/>
      <c r="HM328" s="53"/>
      <c r="HN328" s="53"/>
      <c r="HO328" s="53"/>
      <c r="HP328" s="53"/>
      <c r="HQ328" s="53"/>
      <c r="HR328" s="53"/>
      <c r="HS328" s="53"/>
      <c r="HT328" s="53"/>
      <c r="HU328" s="53"/>
      <c r="HV328" s="53"/>
      <c r="HW328" s="53"/>
      <c r="HX328" s="53"/>
      <c r="HY328" s="53"/>
      <c r="HZ328" s="53"/>
      <c r="IA328" s="53"/>
      <c r="IB328" s="53"/>
      <c r="IC328" s="53"/>
      <c r="ID328" s="53"/>
      <c r="IE328" s="53"/>
      <c r="IF328" s="53"/>
      <c r="IG328" s="53"/>
      <c r="IH328" s="53"/>
      <c r="II328" s="53"/>
      <c r="IJ328" s="53"/>
      <c r="IK328" s="53"/>
      <c r="IL328" s="53"/>
      <c r="IM328" s="53"/>
      <c r="IN328" s="53"/>
      <c r="IO328" s="53"/>
      <c r="IP328" s="53"/>
      <c r="IQ328" s="53"/>
      <c r="IR328" s="53"/>
      <c r="IS328" s="53"/>
      <c r="IT328" s="53"/>
      <c r="IU328" s="53"/>
      <c r="IV328" s="53"/>
      <c r="IW328" s="53"/>
      <c r="IX328" s="53"/>
      <c r="IY328" s="53"/>
      <c r="IZ328" s="53"/>
      <c r="JA328" s="53"/>
      <c r="JB328" s="53"/>
      <c r="JC328" s="53"/>
      <c r="JD328" s="53"/>
      <c r="JE328" s="53"/>
      <c r="JF328" s="53"/>
      <c r="JG328" s="53"/>
      <c r="JH328" s="53"/>
      <c r="JI328" s="53"/>
      <c r="JJ328" s="53"/>
      <c r="JK328" s="53"/>
      <c r="JL328" s="53"/>
      <c r="JM328" s="53"/>
      <c r="JN328" s="53"/>
      <c r="JO328" s="53"/>
      <c r="JP328" s="53"/>
      <c r="JQ328" s="53"/>
      <c r="JR328" s="53"/>
      <c r="JS328" s="53"/>
      <c r="JT328" s="53"/>
      <c r="JU328" s="53"/>
      <c r="JV328" s="53"/>
      <c r="JW328" s="53"/>
      <c r="JX328" s="53"/>
      <c r="JY328" s="53"/>
      <c r="JZ328" s="53"/>
      <c r="KA328" s="53"/>
      <c r="KB328" s="53"/>
      <c r="KC328" s="53"/>
      <c r="KD328" s="53"/>
      <c r="KE328" s="53"/>
      <c r="KF328" s="53"/>
      <c r="KG328" s="53"/>
      <c r="KH328" s="53"/>
      <c r="KI328" s="53"/>
      <c r="KJ328" s="53"/>
      <c r="KK328" s="53"/>
      <c r="KL328" s="53"/>
      <c r="KM328" s="53"/>
      <c r="KN328" s="53"/>
      <c r="KO328" s="53"/>
      <c r="KP328" s="53"/>
      <c r="KQ328" s="53"/>
      <c r="KR328" s="53"/>
      <c r="KS328" s="53"/>
      <c r="KT328" s="53"/>
      <c r="KU328" s="53"/>
      <c r="KV328" s="53"/>
      <c r="KW328" s="53"/>
      <c r="KX328" s="53"/>
      <c r="KY328" s="53"/>
      <c r="KZ328" s="53"/>
      <c r="LA328" s="53"/>
      <c r="LB328" s="53"/>
      <c r="LC328" s="53"/>
      <c r="LD328" s="53"/>
      <c r="LE328" s="53"/>
      <c r="LF328" s="53"/>
      <c r="LG328" s="53"/>
      <c r="LH328" s="53"/>
      <c r="LI328" s="53"/>
      <c r="LJ328" s="53"/>
      <c r="LK328" s="53"/>
      <c r="LL328" s="53"/>
      <c r="LM328" s="53"/>
      <c r="LN328" s="53"/>
      <c r="LO328" s="53"/>
      <c r="LP328" s="53"/>
      <c r="LQ328" s="53"/>
      <c r="LR328" s="53"/>
      <c r="LS328" s="53"/>
      <c r="LT328" s="53"/>
      <c r="LU328" s="53"/>
      <c r="LV328" s="53"/>
      <c r="LW328" s="53"/>
      <c r="LX328" s="53"/>
      <c r="LY328" s="53"/>
      <c r="LZ328" s="53"/>
      <c r="MA328" s="53"/>
      <c r="MB328" s="53"/>
      <c r="MC328" s="53"/>
      <c r="MD328" s="53"/>
      <c r="ME328" s="53"/>
      <c r="MF328" s="53"/>
      <c r="MG328" s="53"/>
      <c r="MH328" s="53"/>
      <c r="MI328" s="53"/>
      <c r="MJ328" s="53"/>
      <c r="MK328" s="53"/>
      <c r="ML328" s="53"/>
      <c r="MM328" s="53"/>
      <c r="MN328" s="53"/>
      <c r="MO328" s="53"/>
      <c r="MP328" s="53"/>
      <c r="MQ328" s="53"/>
      <c r="MR328" s="53"/>
      <c r="MS328" s="53"/>
      <c r="MT328" s="53"/>
      <c r="MU328" s="53"/>
      <c r="MV328" s="53"/>
      <c r="MW328" s="53"/>
      <c r="MX328" s="53"/>
      <c r="MY328" s="53"/>
      <c r="MZ328" s="53"/>
      <c r="NA328" s="53"/>
      <c r="NB328" s="53"/>
      <c r="NC328" s="53"/>
      <c r="ND328" s="53"/>
      <c r="NE328" s="53"/>
      <c r="NF328" s="53"/>
      <c r="NG328" s="53"/>
      <c r="NH328" s="53"/>
      <c r="NI328" s="53"/>
      <c r="NJ328" s="53"/>
      <c r="NK328" s="53"/>
      <c r="NL328" s="53"/>
      <c r="NM328" s="53"/>
      <c r="NN328" s="53"/>
      <c r="NO328" s="53"/>
      <c r="NP328" s="53"/>
      <c r="NQ328" s="53"/>
      <c r="NR328" s="53"/>
      <c r="NS328" s="53"/>
      <c r="NT328" s="53"/>
      <c r="NU328" s="53"/>
      <c r="NV328" s="53"/>
      <c r="NW328" s="53"/>
      <c r="NX328" s="53"/>
      <c r="NY328" s="53"/>
      <c r="NZ328" s="53"/>
      <c r="OA328" s="53"/>
      <c r="OB328" s="53"/>
      <c r="OC328" s="53"/>
      <c r="OD328" s="53"/>
      <c r="OE328" s="53"/>
      <c r="OF328" s="53"/>
      <c r="OG328" s="53"/>
      <c r="OH328" s="53"/>
      <c r="OI328" s="53"/>
      <c r="OJ328" s="53"/>
      <c r="OK328" s="53"/>
      <c r="OL328" s="53"/>
      <c r="OM328" s="53"/>
      <c r="ON328" s="53"/>
      <c r="OO328" s="53"/>
      <c r="OP328" s="53"/>
      <c r="OQ328" s="53"/>
      <c r="OR328" s="53"/>
      <c r="OS328" s="53"/>
      <c r="OT328" s="53"/>
      <c r="OU328" s="53"/>
      <c r="OV328" s="53"/>
      <c r="OW328" s="53"/>
      <c r="OX328" s="53"/>
      <c r="OY328" s="53"/>
      <c r="OZ328" s="53"/>
      <c r="PA328" s="53"/>
      <c r="PB328" s="53"/>
      <c r="PC328" s="53"/>
      <c r="PD328" s="53"/>
      <c r="PE328" s="53"/>
      <c r="PF328" s="53"/>
      <c r="PG328" s="53"/>
      <c r="PH328" s="53"/>
      <c r="PI328" s="53"/>
      <c r="PJ328" s="53"/>
      <c r="PK328" s="53"/>
      <c r="PL328" s="53"/>
      <c r="PM328" s="53"/>
      <c r="PN328" s="53"/>
      <c r="PO328" s="53"/>
      <c r="PP328" s="53"/>
      <c r="PQ328" s="53"/>
      <c r="PR328" s="53"/>
      <c r="PS328" s="53"/>
      <c r="PT328" s="53"/>
      <c r="PU328" s="53"/>
      <c r="PV328" s="53"/>
      <c r="PW328" s="53"/>
      <c r="PX328" s="53"/>
      <c r="PY328" s="53"/>
      <c r="PZ328" s="53"/>
      <c r="QA328" s="53"/>
      <c r="QB328" s="53"/>
      <c r="QC328" s="53"/>
      <c r="QD328" s="53"/>
      <c r="QE328" s="53"/>
      <c r="QF328" s="53"/>
      <c r="QG328" s="53"/>
      <c r="QH328" s="53"/>
      <c r="QI328" s="53"/>
      <c r="QJ328" s="53"/>
      <c r="QK328" s="53"/>
      <c r="QL328" s="53"/>
      <c r="QM328" s="53"/>
      <c r="QN328" s="53"/>
      <c r="QO328" s="53"/>
      <c r="QP328" s="53"/>
      <c r="QQ328" s="53"/>
      <c r="QR328" s="53"/>
      <c r="QS328" s="53"/>
      <c r="QT328" s="53"/>
      <c r="QU328" s="53"/>
      <c r="QV328" s="53"/>
      <c r="QW328" s="53"/>
      <c r="QX328" s="53"/>
      <c r="QY328" s="53"/>
      <c r="QZ328" s="53"/>
      <c r="RA328" s="53"/>
      <c r="RB328" s="53"/>
      <c r="RC328" s="53"/>
      <c r="RD328" s="53"/>
      <c r="RE328" s="53"/>
      <c r="RF328" s="53"/>
      <c r="RG328" s="53"/>
      <c r="RH328" s="53"/>
      <c r="RI328" s="53"/>
      <c r="RJ328" s="53"/>
      <c r="RK328" s="53"/>
      <c r="RL328" s="53"/>
      <c r="RM328" s="53"/>
      <c r="RN328" s="53"/>
      <c r="RO328" s="53"/>
      <c r="RP328" s="53"/>
      <c r="RQ328" s="53"/>
      <c r="RR328" s="53"/>
      <c r="RS328" s="53"/>
      <c r="RT328" s="53"/>
      <c r="RU328" s="53"/>
      <c r="RV328" s="53"/>
      <c r="RW328" s="53"/>
      <c r="RX328" s="53"/>
      <c r="RY328" s="53"/>
      <c r="RZ328" s="53"/>
      <c r="SA328" s="53"/>
      <c r="SB328" s="53"/>
      <c r="SC328" s="53"/>
      <c r="SD328" s="53"/>
      <c r="SE328" s="53"/>
      <c r="SF328" s="53"/>
      <c r="SG328" s="53"/>
      <c r="SH328" s="53"/>
      <c r="SI328" s="53"/>
      <c r="SJ328" s="53"/>
      <c r="SK328" s="53"/>
      <c r="SL328" s="53"/>
      <c r="SM328" s="53"/>
      <c r="SN328" s="53"/>
      <c r="SO328" s="53"/>
      <c r="SP328" s="53"/>
      <c r="SQ328" s="53"/>
      <c r="SR328" s="53"/>
      <c r="SS328" s="53"/>
      <c r="ST328" s="53"/>
      <c r="SU328" s="53"/>
      <c r="SV328" s="53"/>
      <c r="SW328" s="53"/>
      <c r="SX328" s="53"/>
      <c r="SY328" s="53"/>
      <c r="SZ328" s="53"/>
      <c r="TA328" s="53"/>
      <c r="TB328" s="53"/>
      <c r="TC328" s="53"/>
      <c r="TD328" s="53"/>
      <c r="TE328" s="53"/>
      <c r="TF328" s="53"/>
      <c r="TG328" s="53"/>
      <c r="TH328" s="53"/>
      <c r="TI328" s="53"/>
      <c r="TJ328" s="53"/>
      <c r="TK328" s="53"/>
      <c r="TL328" s="53"/>
      <c r="TM328" s="53"/>
      <c r="TN328" s="53"/>
      <c r="TO328" s="53"/>
      <c r="TP328" s="53"/>
      <c r="TQ328" s="53"/>
      <c r="TR328" s="53"/>
      <c r="TS328" s="53"/>
      <c r="TT328" s="53"/>
      <c r="TU328" s="53"/>
      <c r="TV328" s="53"/>
      <c r="TW328" s="53"/>
      <c r="TX328" s="53"/>
      <c r="TY328" s="53"/>
      <c r="TZ328" s="53"/>
      <c r="UA328" s="53"/>
      <c r="UB328" s="53"/>
      <c r="UC328" s="53"/>
      <c r="UD328" s="53"/>
      <c r="UE328" s="53"/>
      <c r="UF328" s="53"/>
      <c r="UG328" s="53"/>
      <c r="UH328" s="53"/>
      <c r="UI328" s="53"/>
      <c r="UJ328" s="53"/>
      <c r="UK328" s="53"/>
      <c r="UL328" s="53"/>
      <c r="UM328" s="53"/>
      <c r="UN328" s="53"/>
      <c r="UO328" s="53"/>
      <c r="UP328" s="53"/>
      <c r="UQ328" s="53"/>
      <c r="UR328" s="53"/>
      <c r="US328" s="53"/>
      <c r="UT328" s="53"/>
      <c r="UU328" s="53"/>
      <c r="UV328" s="53"/>
      <c r="UW328" s="53"/>
      <c r="UX328" s="53"/>
      <c r="UY328" s="53"/>
      <c r="UZ328" s="53"/>
      <c r="VA328" s="53"/>
      <c r="VB328" s="53"/>
      <c r="VC328" s="53"/>
      <c r="VD328" s="53"/>
      <c r="VE328" s="53"/>
      <c r="VF328" s="53"/>
      <c r="VG328" s="53"/>
      <c r="VH328" s="53"/>
      <c r="VI328" s="53"/>
      <c r="VJ328" s="53"/>
      <c r="VK328" s="53"/>
      <c r="VL328" s="53"/>
      <c r="VM328" s="53"/>
      <c r="VN328" s="53"/>
      <c r="VO328" s="53"/>
      <c r="VP328" s="53"/>
      <c r="VQ328" s="53"/>
      <c r="VR328" s="53"/>
      <c r="VS328" s="53"/>
      <c r="VT328" s="53"/>
      <c r="VU328" s="53"/>
      <c r="VV328" s="53"/>
      <c r="VW328" s="53"/>
      <c r="VX328" s="53"/>
      <c r="VY328" s="53"/>
      <c r="VZ328" s="53"/>
      <c r="WA328" s="53"/>
      <c r="WB328" s="53"/>
      <c r="WC328" s="53"/>
      <c r="WD328" s="53"/>
      <c r="WE328" s="53"/>
      <c r="WF328" s="53"/>
      <c r="WG328" s="53"/>
      <c r="WH328" s="53"/>
      <c r="WI328" s="53"/>
      <c r="WJ328" s="53"/>
      <c r="WK328" s="53"/>
      <c r="WL328" s="53"/>
      <c r="WM328" s="53"/>
      <c r="WN328" s="53"/>
      <c r="WO328" s="53"/>
      <c r="WP328" s="53"/>
      <c r="WQ328" s="53"/>
      <c r="WR328" s="53"/>
      <c r="WS328" s="53"/>
      <c r="WT328" s="53"/>
      <c r="WU328" s="53"/>
      <c r="WV328" s="53"/>
      <c r="WW328" s="53"/>
      <c r="WX328" s="53"/>
      <c r="WY328" s="53"/>
      <c r="WZ328" s="53"/>
      <c r="XA328" s="53"/>
      <c r="XB328" s="53"/>
      <c r="XC328" s="53"/>
      <c r="XD328" s="53"/>
      <c r="XE328" s="53"/>
      <c r="XF328" s="53"/>
      <c r="XG328" s="53"/>
      <c r="XH328" s="53"/>
      <c r="XI328" s="53"/>
      <c r="XJ328" s="53"/>
      <c r="XK328" s="53"/>
      <c r="XL328" s="53"/>
      <c r="XM328" s="53"/>
      <c r="XN328" s="53"/>
      <c r="XO328" s="53"/>
      <c r="XP328" s="53"/>
      <c r="XQ328" s="53"/>
      <c r="XR328" s="53"/>
      <c r="XS328" s="53"/>
      <c r="XT328" s="53"/>
      <c r="XU328" s="53"/>
      <c r="XV328" s="53"/>
      <c r="XW328" s="53"/>
      <c r="XX328" s="53"/>
      <c r="XY328" s="53"/>
      <c r="XZ328" s="53"/>
      <c r="YA328" s="53"/>
      <c r="YB328" s="53"/>
      <c r="YC328" s="53"/>
      <c r="YD328" s="53"/>
      <c r="YE328" s="53"/>
      <c r="YF328" s="53"/>
      <c r="YG328" s="53"/>
      <c r="YH328" s="53"/>
      <c r="YI328" s="53"/>
      <c r="YJ328" s="53"/>
      <c r="YK328" s="53"/>
      <c r="YL328" s="53"/>
      <c r="YM328" s="53"/>
      <c r="YN328" s="53"/>
      <c r="YO328" s="53"/>
      <c r="YP328" s="53"/>
      <c r="YQ328" s="53"/>
      <c r="YR328" s="53"/>
      <c r="YS328" s="53"/>
      <c r="YT328" s="53"/>
      <c r="YU328" s="53"/>
      <c r="YV328" s="53"/>
      <c r="YW328" s="53"/>
      <c r="YX328" s="53"/>
      <c r="YY328" s="53"/>
      <c r="YZ328" s="53"/>
      <c r="ZA328" s="53"/>
      <c r="ZB328" s="53"/>
      <c r="ZC328" s="53"/>
      <c r="ZD328" s="53"/>
      <c r="ZE328" s="53"/>
      <c r="ZF328" s="53"/>
      <c r="ZG328" s="53"/>
      <c r="ZH328" s="53"/>
      <c r="ZI328" s="53"/>
      <c r="ZJ328" s="53"/>
      <c r="ZK328" s="53"/>
      <c r="ZL328" s="53"/>
      <c r="ZM328" s="53"/>
      <c r="ZN328" s="53"/>
      <c r="ZO328" s="53"/>
      <c r="ZP328" s="53"/>
      <c r="ZQ328" s="53"/>
      <c r="ZR328" s="53"/>
      <c r="ZS328" s="53"/>
      <c r="ZT328" s="53"/>
      <c r="ZU328" s="53"/>
      <c r="ZV328" s="53"/>
      <c r="ZW328" s="53"/>
      <c r="ZX328" s="53"/>
      <c r="ZY328" s="53"/>
      <c r="ZZ328" s="53"/>
      <c r="AAA328" s="53"/>
      <c r="AAB328" s="53"/>
      <c r="AAC328" s="53"/>
      <c r="AAD328" s="53"/>
      <c r="AAE328" s="53"/>
      <c r="AAF328" s="53"/>
      <c r="AAG328" s="53"/>
      <c r="AAH328" s="53"/>
      <c r="AAI328" s="53"/>
      <c r="AAJ328" s="53"/>
      <c r="AAK328" s="53"/>
      <c r="AAL328" s="53"/>
      <c r="AAM328" s="53"/>
      <c r="AAN328" s="53"/>
      <c r="AAO328" s="53"/>
      <c r="AAP328" s="53"/>
      <c r="AAQ328" s="53"/>
      <c r="AAR328" s="53"/>
      <c r="AAS328" s="53"/>
      <c r="AAT328" s="53"/>
      <c r="AAU328" s="53"/>
      <c r="AAV328" s="53"/>
      <c r="AAW328" s="53"/>
      <c r="AAX328" s="53"/>
      <c r="AAY328" s="53"/>
      <c r="AAZ328" s="53"/>
      <c r="ABA328" s="53"/>
      <c r="ABB328" s="53"/>
      <c r="ABC328" s="53"/>
      <c r="ABD328" s="53"/>
      <c r="ABE328" s="53"/>
      <c r="ABF328" s="53"/>
      <c r="ABG328" s="53"/>
      <c r="ABH328" s="53"/>
      <c r="ABI328" s="53"/>
      <c r="ABJ328" s="53"/>
      <c r="ABK328" s="53"/>
      <c r="ABL328" s="53"/>
      <c r="ABM328" s="53"/>
      <c r="ABN328" s="53"/>
      <c r="ABO328" s="53"/>
      <c r="ABP328" s="53"/>
      <c r="ABQ328" s="53"/>
      <c r="ABR328" s="53"/>
      <c r="ABS328" s="53"/>
      <c r="ABT328" s="53"/>
      <c r="ABU328" s="53"/>
      <c r="ABV328" s="53"/>
      <c r="ABW328" s="53"/>
      <c r="ABX328" s="53"/>
      <c r="ABY328" s="53"/>
      <c r="ABZ328" s="53"/>
      <c r="ACA328" s="53"/>
      <c r="ACB328" s="53"/>
      <c r="ACC328" s="53"/>
      <c r="ACD328" s="53"/>
      <c r="ACE328" s="53"/>
      <c r="ACF328" s="53"/>
      <c r="ACG328" s="53"/>
      <c r="ACH328" s="53"/>
      <c r="ACI328" s="53"/>
      <c r="ACJ328" s="53"/>
      <c r="ACK328" s="53"/>
      <c r="ACL328" s="53"/>
      <c r="ACM328" s="53"/>
      <c r="ACN328" s="53"/>
      <c r="ACO328" s="53"/>
      <c r="ACP328" s="53"/>
      <c r="ACQ328" s="53"/>
      <c r="ACR328" s="53"/>
      <c r="ACS328" s="53"/>
      <c r="ACT328" s="53"/>
      <c r="ACU328" s="53"/>
      <c r="ACV328" s="53"/>
      <c r="ACW328" s="53"/>
      <c r="ACX328" s="53"/>
      <c r="ACY328" s="53"/>
      <c r="ACZ328" s="53"/>
      <c r="ADA328" s="53"/>
      <c r="ADB328" s="53"/>
      <c r="ADC328" s="53"/>
      <c r="ADD328" s="53"/>
      <c r="ADE328" s="53"/>
      <c r="ADF328" s="53"/>
      <c r="ADG328" s="53"/>
      <c r="ADH328" s="53"/>
      <c r="ADI328" s="53"/>
      <c r="ADJ328" s="53"/>
      <c r="ADK328" s="53"/>
      <c r="ADL328" s="53"/>
      <c r="ADM328" s="53"/>
      <c r="ADN328" s="53"/>
      <c r="ADO328" s="53"/>
      <c r="ADP328" s="53"/>
      <c r="ADQ328" s="53"/>
      <c r="ADR328" s="53"/>
      <c r="ADS328" s="53"/>
      <c r="ADT328" s="53"/>
      <c r="ADU328" s="53"/>
      <c r="ADV328" s="53"/>
      <c r="ADW328" s="53"/>
      <c r="ADX328" s="53"/>
      <c r="ADY328" s="53"/>
      <c r="ADZ328" s="53"/>
      <c r="AEA328" s="53"/>
      <c r="AEB328" s="53"/>
      <c r="AEC328" s="53"/>
      <c r="AED328" s="53"/>
      <c r="AEE328" s="53"/>
      <c r="AEF328" s="53"/>
      <c r="AEG328" s="53"/>
      <c r="AEH328" s="53"/>
      <c r="AEI328" s="53"/>
      <c r="AEJ328" s="53"/>
      <c r="AEK328" s="53"/>
      <c r="AEL328" s="53"/>
      <c r="AEM328" s="53"/>
      <c r="AEN328" s="53"/>
      <c r="AEO328" s="53"/>
      <c r="AEP328" s="53"/>
      <c r="AEQ328" s="53"/>
      <c r="AER328" s="53"/>
      <c r="AES328" s="53"/>
      <c r="AET328" s="53"/>
      <c r="AEU328" s="53"/>
      <c r="AEV328" s="53"/>
      <c r="AEW328" s="53"/>
      <c r="AEX328" s="53"/>
      <c r="AEY328" s="53"/>
      <c r="AEZ328" s="53"/>
      <c r="AFA328" s="53"/>
      <c r="AFB328" s="53"/>
      <c r="AFC328" s="53"/>
      <c r="AFD328" s="53"/>
      <c r="AFE328" s="53"/>
      <c r="AFF328" s="53"/>
      <c r="AFG328" s="53"/>
      <c r="AFH328" s="53"/>
      <c r="AFI328" s="53"/>
      <c r="AFJ328" s="53"/>
      <c r="AFK328" s="53"/>
      <c r="AFL328" s="53"/>
      <c r="AFM328" s="53"/>
      <c r="AFN328" s="53"/>
      <c r="AFO328" s="53"/>
      <c r="AFP328" s="53"/>
      <c r="AFQ328" s="53"/>
      <c r="AFR328" s="53"/>
      <c r="AFS328" s="53"/>
      <c r="AFT328" s="53"/>
      <c r="AFU328" s="53"/>
      <c r="AFV328" s="53"/>
      <c r="AFW328" s="53"/>
      <c r="AFX328" s="53"/>
      <c r="AFY328" s="53"/>
      <c r="AFZ328" s="53"/>
      <c r="AGA328" s="53"/>
      <c r="AGB328" s="53"/>
      <c r="AGC328" s="53"/>
      <c r="AGD328" s="53"/>
      <c r="AGE328" s="53"/>
      <c r="AGF328" s="53"/>
      <c r="AGG328" s="53"/>
      <c r="AGH328" s="53"/>
      <c r="AGI328" s="53"/>
      <c r="AGJ328" s="53"/>
      <c r="AGK328" s="53"/>
      <c r="AGL328" s="53"/>
      <c r="AGM328" s="53"/>
      <c r="AGN328" s="53"/>
      <c r="AGO328" s="53"/>
      <c r="AGP328" s="53"/>
      <c r="AGQ328" s="53"/>
      <c r="AGR328" s="53"/>
      <c r="AGS328" s="53"/>
      <c r="AGT328" s="53"/>
      <c r="AGU328" s="53"/>
      <c r="AGV328" s="53"/>
      <c r="AGW328" s="53"/>
      <c r="AGX328" s="53"/>
      <c r="AGY328" s="53"/>
      <c r="AGZ328" s="53"/>
      <c r="AHA328" s="53"/>
      <c r="AHB328" s="53"/>
      <c r="AHC328" s="53"/>
      <c r="AHD328" s="53"/>
      <c r="AHE328" s="53"/>
      <c r="AHF328" s="53"/>
      <c r="AHG328" s="53"/>
      <c r="AHH328" s="53"/>
      <c r="AHI328" s="53"/>
      <c r="AHJ328" s="53"/>
      <c r="AHK328" s="53"/>
      <c r="AHL328" s="53"/>
      <c r="AHM328" s="53"/>
      <c r="AHN328" s="53"/>
      <c r="AHO328" s="53"/>
      <c r="AHP328" s="53"/>
      <c r="AHQ328" s="53"/>
      <c r="AHR328" s="53"/>
      <c r="AHS328" s="53"/>
      <c r="AHT328" s="53"/>
      <c r="AHU328" s="53"/>
      <c r="AHV328" s="53"/>
      <c r="AHW328" s="53"/>
      <c r="AHX328" s="53"/>
      <c r="AHY328" s="53"/>
      <c r="AHZ328" s="53"/>
      <c r="AIA328" s="53"/>
      <c r="AIB328" s="53"/>
      <c r="AIC328" s="53"/>
      <c r="AID328" s="53"/>
      <c r="AIE328" s="53"/>
      <c r="AIF328" s="53"/>
      <c r="AIG328" s="53"/>
      <c r="AIH328" s="53"/>
      <c r="AII328" s="53"/>
      <c r="AIJ328" s="53"/>
      <c r="AIK328" s="53"/>
      <c r="AIL328" s="53"/>
      <c r="AIM328" s="53"/>
      <c r="AIN328" s="53"/>
      <c r="AIO328" s="53"/>
      <c r="AIP328" s="53"/>
      <c r="AIQ328" s="53"/>
      <c r="AIR328" s="53"/>
      <c r="AIS328" s="53"/>
      <c r="AIT328" s="53"/>
      <c r="AIU328" s="53"/>
      <c r="AIV328" s="53"/>
      <c r="AIW328" s="53"/>
      <c r="AIX328" s="53"/>
      <c r="AIY328" s="53"/>
      <c r="AIZ328" s="53"/>
      <c r="AJA328" s="53"/>
      <c r="AJB328" s="53"/>
      <c r="AJC328" s="53"/>
      <c r="AJD328" s="53"/>
      <c r="AJE328" s="53"/>
      <c r="AJF328" s="53"/>
      <c r="AJG328" s="53"/>
      <c r="AJH328" s="53"/>
      <c r="AJI328" s="53"/>
      <c r="AJJ328" s="53"/>
      <c r="AJK328" s="53"/>
      <c r="AJL328" s="53"/>
      <c r="AJM328" s="53"/>
      <c r="AJN328" s="53"/>
      <c r="AJO328" s="53"/>
      <c r="AJP328" s="53"/>
      <c r="AJQ328" s="53"/>
      <c r="AJR328" s="53"/>
      <c r="AJS328" s="53"/>
      <c r="AJT328" s="53"/>
      <c r="AJU328" s="53"/>
      <c r="AJV328" s="53"/>
      <c r="AJW328" s="53"/>
      <c r="AJX328" s="53"/>
      <c r="AJY328" s="53"/>
      <c r="AJZ328" s="53"/>
      <c r="AKA328" s="53"/>
      <c r="AKB328" s="53"/>
      <c r="AKC328" s="53"/>
      <c r="AKD328" s="53"/>
      <c r="AKE328" s="53"/>
      <c r="AKF328" s="53"/>
      <c r="AKG328" s="53"/>
      <c r="AKH328" s="53"/>
      <c r="AKI328" s="53"/>
      <c r="AKJ328" s="53"/>
      <c r="AKK328" s="53"/>
      <c r="AKL328" s="53"/>
      <c r="AKM328" s="53"/>
      <c r="AKN328" s="53"/>
      <c r="AKO328" s="53"/>
      <c r="AKP328" s="53"/>
      <c r="AKQ328" s="53"/>
      <c r="AKR328" s="53"/>
      <c r="AKS328" s="53"/>
      <c r="AKT328" s="53"/>
      <c r="AKU328" s="53"/>
      <c r="AKV328" s="53"/>
      <c r="AKW328" s="53"/>
      <c r="AKX328" s="53"/>
      <c r="AKY328" s="53"/>
      <c r="AKZ328" s="53"/>
      <c r="ALA328" s="53"/>
      <c r="ALB328" s="53"/>
      <c r="ALC328" s="53"/>
      <c r="ALD328" s="53"/>
      <c r="ALE328" s="53"/>
      <c r="ALF328" s="53"/>
      <c r="ALG328" s="53"/>
      <c r="ALH328" s="53"/>
      <c r="ALI328" s="53"/>
      <c r="ALJ328" s="53"/>
      <c r="ALK328" s="53"/>
      <c r="ALL328" s="53"/>
      <c r="ALM328" s="53"/>
      <c r="ALN328" s="53"/>
      <c r="ALO328" s="53"/>
      <c r="ALP328" s="53"/>
      <c r="ALQ328" s="53"/>
      <c r="ALR328" s="53"/>
      <c r="ALS328" s="53"/>
      <c r="ALT328" s="53"/>
    </row>
    <row r="329" spans="1:1008" customFormat="1" ht="30" customHeight="1">
      <c r="A329" s="117" t="s">
        <v>448</v>
      </c>
      <c r="B329" s="118"/>
      <c r="C329" s="55" t="s">
        <v>152</v>
      </c>
      <c r="D329" s="56" t="s">
        <v>153</v>
      </c>
      <c r="E329" s="6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53"/>
      <c r="BI329" s="53"/>
      <c r="BJ329" s="53"/>
      <c r="BK329" s="53"/>
      <c r="BL329" s="53"/>
      <c r="BM329" s="53"/>
      <c r="BN329" s="53"/>
      <c r="BO329" s="53"/>
      <c r="BP329" s="53"/>
      <c r="BQ329" s="53"/>
      <c r="BR329" s="53"/>
      <c r="BS329" s="53"/>
      <c r="BT329" s="53"/>
      <c r="BU329" s="53"/>
      <c r="BV329" s="53"/>
      <c r="BW329" s="53"/>
      <c r="BX329" s="53"/>
      <c r="BY329" s="53"/>
      <c r="BZ329" s="53"/>
      <c r="CA329" s="53"/>
      <c r="CB329" s="53"/>
      <c r="CC329" s="53"/>
      <c r="CD329" s="53"/>
      <c r="CE329" s="53"/>
      <c r="CF329" s="53"/>
      <c r="CG329" s="53"/>
      <c r="CH329" s="53"/>
      <c r="CI329" s="53"/>
      <c r="CJ329" s="53"/>
      <c r="CK329" s="53"/>
      <c r="CL329" s="53"/>
      <c r="CM329" s="53"/>
      <c r="CN329" s="53"/>
      <c r="CO329" s="53"/>
      <c r="CP329" s="53"/>
      <c r="CQ329" s="53"/>
      <c r="CR329" s="53"/>
      <c r="CS329" s="53"/>
      <c r="CT329" s="53"/>
      <c r="CU329" s="53"/>
      <c r="CV329" s="53"/>
      <c r="CW329" s="53"/>
      <c r="CX329" s="53"/>
      <c r="CY329" s="53"/>
      <c r="CZ329" s="53"/>
      <c r="DA329" s="53"/>
      <c r="DB329" s="53"/>
      <c r="DC329" s="53"/>
      <c r="DD329" s="53"/>
      <c r="DE329" s="53"/>
      <c r="DF329" s="53"/>
      <c r="DG329" s="53"/>
      <c r="DH329" s="53"/>
      <c r="DI329" s="53"/>
      <c r="DJ329" s="53"/>
      <c r="DK329" s="53"/>
      <c r="DL329" s="53"/>
      <c r="DM329" s="53"/>
      <c r="DN329" s="53"/>
      <c r="DO329" s="53"/>
      <c r="DP329" s="53"/>
      <c r="DQ329" s="53"/>
      <c r="DR329" s="53"/>
      <c r="DS329" s="53"/>
      <c r="DT329" s="53"/>
      <c r="DU329" s="53"/>
      <c r="DV329" s="53"/>
      <c r="DW329" s="53"/>
      <c r="DX329" s="53"/>
      <c r="DY329" s="53"/>
      <c r="DZ329" s="53"/>
      <c r="EA329" s="53"/>
      <c r="EB329" s="53"/>
      <c r="EC329" s="53"/>
      <c r="ED329" s="53"/>
      <c r="EE329" s="53"/>
      <c r="EF329" s="53"/>
      <c r="EG329" s="53"/>
      <c r="EH329" s="53"/>
      <c r="EI329" s="53"/>
      <c r="EJ329" s="53"/>
      <c r="EK329" s="53"/>
      <c r="EL329" s="53"/>
      <c r="EM329" s="53"/>
      <c r="EN329" s="53"/>
      <c r="EO329" s="53"/>
      <c r="EP329" s="53"/>
      <c r="EQ329" s="53"/>
      <c r="ER329" s="53"/>
      <c r="ES329" s="53"/>
      <c r="ET329" s="53"/>
      <c r="EU329" s="53"/>
      <c r="EV329" s="53"/>
      <c r="EW329" s="53"/>
      <c r="EX329" s="53"/>
      <c r="EY329" s="53"/>
      <c r="EZ329" s="53"/>
      <c r="FA329" s="53"/>
      <c r="FB329" s="53"/>
      <c r="FC329" s="53"/>
      <c r="FD329" s="53"/>
      <c r="FE329" s="53"/>
      <c r="FF329" s="53"/>
      <c r="FG329" s="53"/>
      <c r="FH329" s="53"/>
      <c r="FI329" s="53"/>
      <c r="FJ329" s="53"/>
      <c r="FK329" s="53"/>
      <c r="FL329" s="53"/>
      <c r="FM329" s="53"/>
      <c r="FN329" s="53"/>
      <c r="FO329" s="53"/>
      <c r="FP329" s="53"/>
      <c r="FQ329" s="53"/>
      <c r="FR329" s="53"/>
      <c r="FS329" s="53"/>
      <c r="FT329" s="53"/>
      <c r="FU329" s="53"/>
      <c r="FV329" s="53"/>
      <c r="FW329" s="53"/>
      <c r="FX329" s="53"/>
      <c r="FY329" s="53"/>
      <c r="FZ329" s="53"/>
      <c r="GA329" s="53"/>
      <c r="GB329" s="53"/>
      <c r="GC329" s="53"/>
      <c r="GD329" s="53"/>
      <c r="GE329" s="53"/>
      <c r="GF329" s="53"/>
      <c r="GG329" s="53"/>
      <c r="GH329" s="53"/>
      <c r="GI329" s="53"/>
      <c r="GJ329" s="53"/>
      <c r="GK329" s="53"/>
      <c r="GL329" s="53"/>
      <c r="GM329" s="53"/>
      <c r="GN329" s="53"/>
      <c r="GO329" s="53"/>
      <c r="GP329" s="53"/>
      <c r="GQ329" s="53"/>
      <c r="GR329" s="53"/>
      <c r="GS329" s="53"/>
      <c r="GT329" s="53"/>
      <c r="GU329" s="53"/>
      <c r="GV329" s="53"/>
      <c r="GW329" s="53"/>
      <c r="GX329" s="53"/>
      <c r="GY329" s="53"/>
      <c r="GZ329" s="53"/>
      <c r="HA329" s="53"/>
      <c r="HB329" s="53"/>
      <c r="HC329" s="53"/>
      <c r="HD329" s="53"/>
      <c r="HE329" s="53"/>
      <c r="HF329" s="53"/>
      <c r="HG329" s="53"/>
      <c r="HH329" s="53"/>
      <c r="HI329" s="53"/>
      <c r="HJ329" s="53"/>
      <c r="HK329" s="53"/>
      <c r="HL329" s="53"/>
      <c r="HM329" s="53"/>
      <c r="HN329" s="53"/>
      <c r="HO329" s="53"/>
      <c r="HP329" s="53"/>
      <c r="HQ329" s="53"/>
      <c r="HR329" s="53"/>
      <c r="HS329" s="53"/>
      <c r="HT329" s="53"/>
      <c r="HU329" s="53"/>
      <c r="HV329" s="53"/>
      <c r="HW329" s="53"/>
      <c r="HX329" s="53"/>
      <c r="HY329" s="53"/>
      <c r="HZ329" s="53"/>
      <c r="IA329" s="53"/>
      <c r="IB329" s="53"/>
      <c r="IC329" s="53"/>
      <c r="ID329" s="53"/>
      <c r="IE329" s="53"/>
      <c r="IF329" s="53"/>
      <c r="IG329" s="53"/>
      <c r="IH329" s="53"/>
      <c r="II329" s="53"/>
      <c r="IJ329" s="53"/>
      <c r="IK329" s="53"/>
      <c r="IL329" s="53"/>
      <c r="IM329" s="53"/>
      <c r="IN329" s="53"/>
      <c r="IO329" s="53"/>
      <c r="IP329" s="53"/>
      <c r="IQ329" s="53"/>
      <c r="IR329" s="53"/>
      <c r="IS329" s="53"/>
      <c r="IT329" s="53"/>
      <c r="IU329" s="53"/>
      <c r="IV329" s="53"/>
      <c r="IW329" s="53"/>
      <c r="IX329" s="53"/>
      <c r="IY329" s="53"/>
      <c r="IZ329" s="53"/>
      <c r="JA329" s="53"/>
      <c r="JB329" s="53"/>
      <c r="JC329" s="53"/>
      <c r="JD329" s="53"/>
      <c r="JE329" s="53"/>
      <c r="JF329" s="53"/>
      <c r="JG329" s="53"/>
      <c r="JH329" s="53"/>
      <c r="JI329" s="53"/>
      <c r="JJ329" s="53"/>
      <c r="JK329" s="53"/>
      <c r="JL329" s="53"/>
      <c r="JM329" s="53"/>
      <c r="JN329" s="53"/>
      <c r="JO329" s="53"/>
      <c r="JP329" s="53"/>
      <c r="JQ329" s="53"/>
      <c r="JR329" s="53"/>
      <c r="JS329" s="53"/>
      <c r="JT329" s="53"/>
      <c r="JU329" s="53"/>
      <c r="JV329" s="53"/>
      <c r="JW329" s="53"/>
      <c r="JX329" s="53"/>
      <c r="JY329" s="53"/>
      <c r="JZ329" s="53"/>
      <c r="KA329" s="53"/>
      <c r="KB329" s="53"/>
      <c r="KC329" s="53"/>
      <c r="KD329" s="53"/>
      <c r="KE329" s="53"/>
      <c r="KF329" s="53"/>
      <c r="KG329" s="53"/>
      <c r="KH329" s="53"/>
      <c r="KI329" s="53"/>
      <c r="KJ329" s="53"/>
      <c r="KK329" s="53"/>
      <c r="KL329" s="53"/>
      <c r="KM329" s="53"/>
      <c r="KN329" s="53"/>
      <c r="KO329" s="53"/>
      <c r="KP329" s="53"/>
      <c r="KQ329" s="53"/>
      <c r="KR329" s="53"/>
      <c r="KS329" s="53"/>
      <c r="KT329" s="53"/>
      <c r="KU329" s="53"/>
      <c r="KV329" s="53"/>
      <c r="KW329" s="53"/>
      <c r="KX329" s="53"/>
      <c r="KY329" s="53"/>
      <c r="KZ329" s="53"/>
      <c r="LA329" s="53"/>
      <c r="LB329" s="53"/>
      <c r="LC329" s="53"/>
      <c r="LD329" s="53"/>
      <c r="LE329" s="53"/>
      <c r="LF329" s="53"/>
      <c r="LG329" s="53"/>
      <c r="LH329" s="53"/>
      <c r="LI329" s="53"/>
      <c r="LJ329" s="53"/>
      <c r="LK329" s="53"/>
      <c r="LL329" s="53"/>
      <c r="LM329" s="53"/>
      <c r="LN329" s="53"/>
      <c r="LO329" s="53"/>
      <c r="LP329" s="53"/>
      <c r="LQ329" s="53"/>
      <c r="LR329" s="53"/>
      <c r="LS329" s="53"/>
      <c r="LT329" s="53"/>
      <c r="LU329" s="53"/>
      <c r="LV329" s="53"/>
      <c r="LW329" s="53"/>
      <c r="LX329" s="53"/>
      <c r="LY329" s="53"/>
      <c r="LZ329" s="53"/>
      <c r="MA329" s="53"/>
      <c r="MB329" s="53"/>
      <c r="MC329" s="53"/>
      <c r="MD329" s="53"/>
      <c r="ME329" s="53"/>
      <c r="MF329" s="53"/>
      <c r="MG329" s="53"/>
      <c r="MH329" s="53"/>
      <c r="MI329" s="53"/>
      <c r="MJ329" s="53"/>
      <c r="MK329" s="53"/>
      <c r="ML329" s="53"/>
      <c r="MM329" s="53"/>
      <c r="MN329" s="53"/>
      <c r="MO329" s="53"/>
      <c r="MP329" s="53"/>
      <c r="MQ329" s="53"/>
      <c r="MR329" s="53"/>
      <c r="MS329" s="53"/>
      <c r="MT329" s="53"/>
      <c r="MU329" s="53"/>
      <c r="MV329" s="53"/>
      <c r="MW329" s="53"/>
      <c r="MX329" s="53"/>
      <c r="MY329" s="53"/>
      <c r="MZ329" s="53"/>
      <c r="NA329" s="53"/>
      <c r="NB329" s="53"/>
      <c r="NC329" s="53"/>
      <c r="ND329" s="53"/>
      <c r="NE329" s="53"/>
      <c r="NF329" s="53"/>
      <c r="NG329" s="53"/>
      <c r="NH329" s="53"/>
      <c r="NI329" s="53"/>
      <c r="NJ329" s="53"/>
      <c r="NK329" s="53"/>
      <c r="NL329" s="53"/>
      <c r="NM329" s="53"/>
      <c r="NN329" s="53"/>
      <c r="NO329" s="53"/>
      <c r="NP329" s="53"/>
      <c r="NQ329" s="53"/>
      <c r="NR329" s="53"/>
      <c r="NS329" s="53"/>
      <c r="NT329" s="53"/>
      <c r="NU329" s="53"/>
      <c r="NV329" s="53"/>
      <c r="NW329" s="53"/>
      <c r="NX329" s="53"/>
      <c r="NY329" s="53"/>
      <c r="NZ329" s="53"/>
      <c r="OA329" s="53"/>
      <c r="OB329" s="53"/>
      <c r="OC329" s="53"/>
      <c r="OD329" s="53"/>
      <c r="OE329" s="53"/>
      <c r="OF329" s="53"/>
      <c r="OG329" s="53"/>
      <c r="OH329" s="53"/>
      <c r="OI329" s="53"/>
      <c r="OJ329" s="53"/>
      <c r="OK329" s="53"/>
      <c r="OL329" s="53"/>
      <c r="OM329" s="53"/>
      <c r="ON329" s="53"/>
      <c r="OO329" s="53"/>
      <c r="OP329" s="53"/>
      <c r="OQ329" s="53"/>
      <c r="OR329" s="53"/>
      <c r="OS329" s="53"/>
      <c r="OT329" s="53"/>
      <c r="OU329" s="53"/>
      <c r="OV329" s="53"/>
      <c r="OW329" s="53"/>
      <c r="OX329" s="53"/>
      <c r="OY329" s="53"/>
      <c r="OZ329" s="53"/>
      <c r="PA329" s="53"/>
      <c r="PB329" s="53"/>
      <c r="PC329" s="53"/>
      <c r="PD329" s="53"/>
      <c r="PE329" s="53"/>
      <c r="PF329" s="53"/>
      <c r="PG329" s="53"/>
      <c r="PH329" s="53"/>
      <c r="PI329" s="53"/>
      <c r="PJ329" s="53"/>
      <c r="PK329" s="53"/>
      <c r="PL329" s="53"/>
      <c r="PM329" s="53"/>
      <c r="PN329" s="53"/>
      <c r="PO329" s="53"/>
      <c r="PP329" s="53"/>
      <c r="PQ329" s="53"/>
      <c r="PR329" s="53"/>
      <c r="PS329" s="53"/>
      <c r="PT329" s="53"/>
      <c r="PU329" s="53"/>
      <c r="PV329" s="53"/>
      <c r="PW329" s="53"/>
      <c r="PX329" s="53"/>
      <c r="PY329" s="53"/>
      <c r="PZ329" s="53"/>
      <c r="QA329" s="53"/>
      <c r="QB329" s="53"/>
      <c r="QC329" s="53"/>
      <c r="QD329" s="53"/>
      <c r="QE329" s="53"/>
      <c r="QF329" s="53"/>
      <c r="QG329" s="53"/>
      <c r="QH329" s="53"/>
      <c r="QI329" s="53"/>
      <c r="QJ329" s="53"/>
      <c r="QK329" s="53"/>
      <c r="QL329" s="53"/>
      <c r="QM329" s="53"/>
      <c r="QN329" s="53"/>
      <c r="QO329" s="53"/>
      <c r="QP329" s="53"/>
      <c r="QQ329" s="53"/>
      <c r="QR329" s="53"/>
      <c r="QS329" s="53"/>
      <c r="QT329" s="53"/>
      <c r="QU329" s="53"/>
      <c r="QV329" s="53"/>
      <c r="QW329" s="53"/>
      <c r="QX329" s="53"/>
      <c r="QY329" s="53"/>
      <c r="QZ329" s="53"/>
      <c r="RA329" s="53"/>
      <c r="RB329" s="53"/>
      <c r="RC329" s="53"/>
      <c r="RD329" s="53"/>
      <c r="RE329" s="53"/>
      <c r="RF329" s="53"/>
      <c r="RG329" s="53"/>
      <c r="RH329" s="53"/>
      <c r="RI329" s="53"/>
      <c r="RJ329" s="53"/>
      <c r="RK329" s="53"/>
      <c r="RL329" s="53"/>
      <c r="RM329" s="53"/>
      <c r="RN329" s="53"/>
      <c r="RO329" s="53"/>
      <c r="RP329" s="53"/>
      <c r="RQ329" s="53"/>
      <c r="RR329" s="53"/>
      <c r="RS329" s="53"/>
      <c r="RT329" s="53"/>
      <c r="RU329" s="53"/>
      <c r="RV329" s="53"/>
      <c r="RW329" s="53"/>
      <c r="RX329" s="53"/>
      <c r="RY329" s="53"/>
      <c r="RZ329" s="53"/>
      <c r="SA329" s="53"/>
      <c r="SB329" s="53"/>
      <c r="SC329" s="53"/>
      <c r="SD329" s="53"/>
      <c r="SE329" s="53"/>
      <c r="SF329" s="53"/>
      <c r="SG329" s="53"/>
      <c r="SH329" s="53"/>
      <c r="SI329" s="53"/>
      <c r="SJ329" s="53"/>
      <c r="SK329" s="53"/>
      <c r="SL329" s="53"/>
      <c r="SM329" s="53"/>
      <c r="SN329" s="53"/>
      <c r="SO329" s="53"/>
      <c r="SP329" s="53"/>
      <c r="SQ329" s="53"/>
      <c r="SR329" s="53"/>
      <c r="SS329" s="53"/>
      <c r="ST329" s="53"/>
      <c r="SU329" s="53"/>
      <c r="SV329" s="53"/>
      <c r="SW329" s="53"/>
      <c r="SX329" s="53"/>
      <c r="SY329" s="53"/>
      <c r="SZ329" s="53"/>
      <c r="TA329" s="53"/>
      <c r="TB329" s="53"/>
      <c r="TC329" s="53"/>
      <c r="TD329" s="53"/>
      <c r="TE329" s="53"/>
      <c r="TF329" s="53"/>
      <c r="TG329" s="53"/>
      <c r="TH329" s="53"/>
      <c r="TI329" s="53"/>
      <c r="TJ329" s="53"/>
      <c r="TK329" s="53"/>
      <c r="TL329" s="53"/>
      <c r="TM329" s="53"/>
      <c r="TN329" s="53"/>
      <c r="TO329" s="53"/>
      <c r="TP329" s="53"/>
      <c r="TQ329" s="53"/>
      <c r="TR329" s="53"/>
      <c r="TS329" s="53"/>
      <c r="TT329" s="53"/>
      <c r="TU329" s="53"/>
      <c r="TV329" s="53"/>
      <c r="TW329" s="53"/>
      <c r="TX329" s="53"/>
      <c r="TY329" s="53"/>
      <c r="TZ329" s="53"/>
      <c r="UA329" s="53"/>
      <c r="UB329" s="53"/>
      <c r="UC329" s="53"/>
      <c r="UD329" s="53"/>
      <c r="UE329" s="53"/>
      <c r="UF329" s="53"/>
      <c r="UG329" s="53"/>
      <c r="UH329" s="53"/>
      <c r="UI329" s="53"/>
      <c r="UJ329" s="53"/>
      <c r="UK329" s="53"/>
      <c r="UL329" s="53"/>
      <c r="UM329" s="53"/>
      <c r="UN329" s="53"/>
      <c r="UO329" s="53"/>
      <c r="UP329" s="53"/>
      <c r="UQ329" s="53"/>
      <c r="UR329" s="53"/>
      <c r="US329" s="53"/>
      <c r="UT329" s="53"/>
      <c r="UU329" s="53"/>
      <c r="UV329" s="53"/>
      <c r="UW329" s="53"/>
      <c r="UX329" s="53"/>
      <c r="UY329" s="53"/>
      <c r="UZ329" s="53"/>
      <c r="VA329" s="53"/>
      <c r="VB329" s="53"/>
      <c r="VC329" s="53"/>
      <c r="VD329" s="53"/>
      <c r="VE329" s="53"/>
      <c r="VF329" s="53"/>
      <c r="VG329" s="53"/>
      <c r="VH329" s="53"/>
      <c r="VI329" s="53"/>
      <c r="VJ329" s="53"/>
      <c r="VK329" s="53"/>
      <c r="VL329" s="53"/>
      <c r="VM329" s="53"/>
      <c r="VN329" s="53"/>
      <c r="VO329" s="53"/>
      <c r="VP329" s="53"/>
      <c r="VQ329" s="53"/>
      <c r="VR329" s="53"/>
      <c r="VS329" s="53"/>
      <c r="VT329" s="53"/>
      <c r="VU329" s="53"/>
      <c r="VV329" s="53"/>
      <c r="VW329" s="53"/>
      <c r="VX329" s="53"/>
      <c r="VY329" s="53"/>
      <c r="VZ329" s="53"/>
      <c r="WA329" s="53"/>
      <c r="WB329" s="53"/>
      <c r="WC329" s="53"/>
      <c r="WD329" s="53"/>
      <c r="WE329" s="53"/>
      <c r="WF329" s="53"/>
      <c r="WG329" s="53"/>
      <c r="WH329" s="53"/>
      <c r="WI329" s="53"/>
      <c r="WJ329" s="53"/>
      <c r="WK329" s="53"/>
      <c r="WL329" s="53"/>
      <c r="WM329" s="53"/>
      <c r="WN329" s="53"/>
      <c r="WO329" s="53"/>
      <c r="WP329" s="53"/>
      <c r="WQ329" s="53"/>
      <c r="WR329" s="53"/>
      <c r="WS329" s="53"/>
      <c r="WT329" s="53"/>
      <c r="WU329" s="53"/>
      <c r="WV329" s="53"/>
      <c r="WW329" s="53"/>
      <c r="WX329" s="53"/>
      <c r="WY329" s="53"/>
      <c r="WZ329" s="53"/>
      <c r="XA329" s="53"/>
      <c r="XB329" s="53"/>
      <c r="XC329" s="53"/>
      <c r="XD329" s="53"/>
      <c r="XE329" s="53"/>
      <c r="XF329" s="53"/>
      <c r="XG329" s="53"/>
      <c r="XH329" s="53"/>
      <c r="XI329" s="53"/>
      <c r="XJ329" s="53"/>
      <c r="XK329" s="53"/>
      <c r="XL329" s="53"/>
      <c r="XM329" s="53"/>
      <c r="XN329" s="53"/>
      <c r="XO329" s="53"/>
      <c r="XP329" s="53"/>
      <c r="XQ329" s="53"/>
      <c r="XR329" s="53"/>
      <c r="XS329" s="53"/>
      <c r="XT329" s="53"/>
      <c r="XU329" s="53"/>
      <c r="XV329" s="53"/>
      <c r="XW329" s="53"/>
      <c r="XX329" s="53"/>
      <c r="XY329" s="53"/>
      <c r="XZ329" s="53"/>
      <c r="YA329" s="53"/>
      <c r="YB329" s="53"/>
      <c r="YC329" s="53"/>
      <c r="YD329" s="53"/>
      <c r="YE329" s="53"/>
      <c r="YF329" s="53"/>
      <c r="YG329" s="53"/>
      <c r="YH329" s="53"/>
      <c r="YI329" s="53"/>
      <c r="YJ329" s="53"/>
      <c r="YK329" s="53"/>
      <c r="YL329" s="53"/>
      <c r="YM329" s="53"/>
      <c r="YN329" s="53"/>
      <c r="YO329" s="53"/>
      <c r="YP329" s="53"/>
      <c r="YQ329" s="53"/>
      <c r="YR329" s="53"/>
      <c r="YS329" s="53"/>
      <c r="YT329" s="53"/>
      <c r="YU329" s="53"/>
      <c r="YV329" s="53"/>
      <c r="YW329" s="53"/>
      <c r="YX329" s="53"/>
      <c r="YY329" s="53"/>
      <c r="YZ329" s="53"/>
      <c r="ZA329" s="53"/>
      <c r="ZB329" s="53"/>
      <c r="ZC329" s="53"/>
      <c r="ZD329" s="53"/>
      <c r="ZE329" s="53"/>
      <c r="ZF329" s="53"/>
      <c r="ZG329" s="53"/>
      <c r="ZH329" s="53"/>
      <c r="ZI329" s="53"/>
      <c r="ZJ329" s="53"/>
      <c r="ZK329" s="53"/>
      <c r="ZL329" s="53"/>
      <c r="ZM329" s="53"/>
      <c r="ZN329" s="53"/>
      <c r="ZO329" s="53"/>
      <c r="ZP329" s="53"/>
      <c r="ZQ329" s="53"/>
      <c r="ZR329" s="53"/>
      <c r="ZS329" s="53"/>
      <c r="ZT329" s="53"/>
      <c r="ZU329" s="53"/>
      <c r="ZV329" s="53"/>
      <c r="ZW329" s="53"/>
      <c r="ZX329" s="53"/>
      <c r="ZY329" s="53"/>
      <c r="ZZ329" s="53"/>
      <c r="AAA329" s="53"/>
      <c r="AAB329" s="53"/>
      <c r="AAC329" s="53"/>
      <c r="AAD329" s="53"/>
      <c r="AAE329" s="53"/>
      <c r="AAF329" s="53"/>
      <c r="AAG329" s="53"/>
      <c r="AAH329" s="53"/>
      <c r="AAI329" s="53"/>
      <c r="AAJ329" s="53"/>
      <c r="AAK329" s="53"/>
      <c r="AAL329" s="53"/>
      <c r="AAM329" s="53"/>
      <c r="AAN329" s="53"/>
      <c r="AAO329" s="53"/>
      <c r="AAP329" s="53"/>
      <c r="AAQ329" s="53"/>
      <c r="AAR329" s="53"/>
      <c r="AAS329" s="53"/>
      <c r="AAT329" s="53"/>
      <c r="AAU329" s="53"/>
      <c r="AAV329" s="53"/>
      <c r="AAW329" s="53"/>
      <c r="AAX329" s="53"/>
      <c r="AAY329" s="53"/>
      <c r="AAZ329" s="53"/>
      <c r="ABA329" s="53"/>
      <c r="ABB329" s="53"/>
      <c r="ABC329" s="53"/>
      <c r="ABD329" s="53"/>
      <c r="ABE329" s="53"/>
      <c r="ABF329" s="53"/>
      <c r="ABG329" s="53"/>
      <c r="ABH329" s="53"/>
      <c r="ABI329" s="53"/>
      <c r="ABJ329" s="53"/>
      <c r="ABK329" s="53"/>
      <c r="ABL329" s="53"/>
      <c r="ABM329" s="53"/>
      <c r="ABN329" s="53"/>
      <c r="ABO329" s="53"/>
      <c r="ABP329" s="53"/>
      <c r="ABQ329" s="53"/>
      <c r="ABR329" s="53"/>
      <c r="ABS329" s="53"/>
      <c r="ABT329" s="53"/>
      <c r="ABU329" s="53"/>
      <c r="ABV329" s="53"/>
      <c r="ABW329" s="53"/>
      <c r="ABX329" s="53"/>
      <c r="ABY329" s="53"/>
      <c r="ABZ329" s="53"/>
      <c r="ACA329" s="53"/>
      <c r="ACB329" s="53"/>
      <c r="ACC329" s="53"/>
      <c r="ACD329" s="53"/>
      <c r="ACE329" s="53"/>
      <c r="ACF329" s="53"/>
      <c r="ACG329" s="53"/>
      <c r="ACH329" s="53"/>
      <c r="ACI329" s="53"/>
      <c r="ACJ329" s="53"/>
      <c r="ACK329" s="53"/>
      <c r="ACL329" s="53"/>
      <c r="ACM329" s="53"/>
      <c r="ACN329" s="53"/>
      <c r="ACO329" s="53"/>
      <c r="ACP329" s="53"/>
      <c r="ACQ329" s="53"/>
      <c r="ACR329" s="53"/>
      <c r="ACS329" s="53"/>
      <c r="ACT329" s="53"/>
      <c r="ACU329" s="53"/>
      <c r="ACV329" s="53"/>
      <c r="ACW329" s="53"/>
      <c r="ACX329" s="53"/>
      <c r="ACY329" s="53"/>
      <c r="ACZ329" s="53"/>
      <c r="ADA329" s="53"/>
      <c r="ADB329" s="53"/>
      <c r="ADC329" s="53"/>
      <c r="ADD329" s="53"/>
      <c r="ADE329" s="53"/>
      <c r="ADF329" s="53"/>
      <c r="ADG329" s="53"/>
      <c r="ADH329" s="53"/>
      <c r="ADI329" s="53"/>
      <c r="ADJ329" s="53"/>
      <c r="ADK329" s="53"/>
      <c r="ADL329" s="53"/>
      <c r="ADM329" s="53"/>
      <c r="ADN329" s="53"/>
      <c r="ADO329" s="53"/>
      <c r="ADP329" s="53"/>
      <c r="ADQ329" s="53"/>
      <c r="ADR329" s="53"/>
      <c r="ADS329" s="53"/>
      <c r="ADT329" s="53"/>
      <c r="ADU329" s="53"/>
      <c r="ADV329" s="53"/>
      <c r="ADW329" s="53"/>
      <c r="ADX329" s="53"/>
      <c r="ADY329" s="53"/>
      <c r="ADZ329" s="53"/>
      <c r="AEA329" s="53"/>
      <c r="AEB329" s="53"/>
      <c r="AEC329" s="53"/>
      <c r="AED329" s="53"/>
      <c r="AEE329" s="53"/>
      <c r="AEF329" s="53"/>
      <c r="AEG329" s="53"/>
      <c r="AEH329" s="53"/>
      <c r="AEI329" s="53"/>
      <c r="AEJ329" s="53"/>
      <c r="AEK329" s="53"/>
      <c r="AEL329" s="53"/>
      <c r="AEM329" s="53"/>
      <c r="AEN329" s="53"/>
      <c r="AEO329" s="53"/>
      <c r="AEP329" s="53"/>
      <c r="AEQ329" s="53"/>
      <c r="AER329" s="53"/>
      <c r="AES329" s="53"/>
      <c r="AET329" s="53"/>
      <c r="AEU329" s="53"/>
      <c r="AEV329" s="53"/>
      <c r="AEW329" s="53"/>
      <c r="AEX329" s="53"/>
      <c r="AEY329" s="53"/>
      <c r="AEZ329" s="53"/>
      <c r="AFA329" s="53"/>
      <c r="AFB329" s="53"/>
      <c r="AFC329" s="53"/>
      <c r="AFD329" s="53"/>
      <c r="AFE329" s="53"/>
      <c r="AFF329" s="53"/>
      <c r="AFG329" s="53"/>
      <c r="AFH329" s="53"/>
      <c r="AFI329" s="53"/>
      <c r="AFJ329" s="53"/>
      <c r="AFK329" s="53"/>
      <c r="AFL329" s="53"/>
      <c r="AFM329" s="53"/>
      <c r="AFN329" s="53"/>
      <c r="AFO329" s="53"/>
      <c r="AFP329" s="53"/>
      <c r="AFQ329" s="53"/>
      <c r="AFR329" s="53"/>
      <c r="AFS329" s="53"/>
      <c r="AFT329" s="53"/>
      <c r="AFU329" s="53"/>
      <c r="AFV329" s="53"/>
      <c r="AFW329" s="53"/>
      <c r="AFX329" s="53"/>
      <c r="AFY329" s="53"/>
      <c r="AFZ329" s="53"/>
      <c r="AGA329" s="53"/>
      <c r="AGB329" s="53"/>
      <c r="AGC329" s="53"/>
      <c r="AGD329" s="53"/>
      <c r="AGE329" s="53"/>
      <c r="AGF329" s="53"/>
      <c r="AGG329" s="53"/>
      <c r="AGH329" s="53"/>
      <c r="AGI329" s="53"/>
      <c r="AGJ329" s="53"/>
      <c r="AGK329" s="53"/>
      <c r="AGL329" s="53"/>
      <c r="AGM329" s="53"/>
      <c r="AGN329" s="53"/>
      <c r="AGO329" s="53"/>
      <c r="AGP329" s="53"/>
      <c r="AGQ329" s="53"/>
      <c r="AGR329" s="53"/>
      <c r="AGS329" s="53"/>
      <c r="AGT329" s="53"/>
      <c r="AGU329" s="53"/>
      <c r="AGV329" s="53"/>
      <c r="AGW329" s="53"/>
      <c r="AGX329" s="53"/>
      <c r="AGY329" s="53"/>
      <c r="AGZ329" s="53"/>
      <c r="AHA329" s="53"/>
      <c r="AHB329" s="53"/>
      <c r="AHC329" s="53"/>
      <c r="AHD329" s="53"/>
      <c r="AHE329" s="53"/>
      <c r="AHF329" s="53"/>
      <c r="AHG329" s="53"/>
      <c r="AHH329" s="53"/>
      <c r="AHI329" s="53"/>
      <c r="AHJ329" s="53"/>
      <c r="AHK329" s="53"/>
      <c r="AHL329" s="53"/>
      <c r="AHM329" s="53"/>
      <c r="AHN329" s="53"/>
      <c r="AHO329" s="53"/>
      <c r="AHP329" s="53"/>
      <c r="AHQ329" s="53"/>
      <c r="AHR329" s="53"/>
      <c r="AHS329" s="53"/>
      <c r="AHT329" s="53"/>
      <c r="AHU329" s="53"/>
      <c r="AHV329" s="53"/>
      <c r="AHW329" s="53"/>
      <c r="AHX329" s="53"/>
      <c r="AHY329" s="53"/>
      <c r="AHZ329" s="53"/>
      <c r="AIA329" s="53"/>
      <c r="AIB329" s="53"/>
      <c r="AIC329" s="53"/>
      <c r="AID329" s="53"/>
      <c r="AIE329" s="53"/>
      <c r="AIF329" s="53"/>
      <c r="AIG329" s="53"/>
      <c r="AIH329" s="53"/>
      <c r="AII329" s="53"/>
      <c r="AIJ329" s="53"/>
      <c r="AIK329" s="53"/>
      <c r="AIL329" s="53"/>
      <c r="AIM329" s="53"/>
      <c r="AIN329" s="53"/>
      <c r="AIO329" s="53"/>
      <c r="AIP329" s="53"/>
      <c r="AIQ329" s="53"/>
      <c r="AIR329" s="53"/>
      <c r="AIS329" s="53"/>
      <c r="AIT329" s="53"/>
      <c r="AIU329" s="53"/>
      <c r="AIV329" s="53"/>
      <c r="AIW329" s="53"/>
      <c r="AIX329" s="53"/>
      <c r="AIY329" s="53"/>
      <c r="AIZ329" s="53"/>
      <c r="AJA329" s="53"/>
      <c r="AJB329" s="53"/>
      <c r="AJC329" s="53"/>
      <c r="AJD329" s="53"/>
      <c r="AJE329" s="53"/>
      <c r="AJF329" s="53"/>
      <c r="AJG329" s="53"/>
      <c r="AJH329" s="53"/>
      <c r="AJI329" s="53"/>
      <c r="AJJ329" s="53"/>
      <c r="AJK329" s="53"/>
      <c r="AJL329" s="53"/>
      <c r="AJM329" s="53"/>
      <c r="AJN329" s="53"/>
      <c r="AJO329" s="53"/>
      <c r="AJP329" s="53"/>
      <c r="AJQ329" s="53"/>
      <c r="AJR329" s="53"/>
      <c r="AJS329" s="53"/>
      <c r="AJT329" s="53"/>
      <c r="AJU329" s="53"/>
      <c r="AJV329" s="53"/>
      <c r="AJW329" s="53"/>
      <c r="AJX329" s="53"/>
      <c r="AJY329" s="53"/>
      <c r="AJZ329" s="53"/>
      <c r="AKA329" s="53"/>
      <c r="AKB329" s="53"/>
      <c r="AKC329" s="53"/>
      <c r="AKD329" s="53"/>
      <c r="AKE329" s="53"/>
      <c r="AKF329" s="53"/>
      <c r="AKG329" s="53"/>
      <c r="AKH329" s="53"/>
      <c r="AKI329" s="53"/>
      <c r="AKJ329" s="53"/>
      <c r="AKK329" s="53"/>
      <c r="AKL329" s="53"/>
      <c r="AKM329" s="53"/>
      <c r="AKN329" s="53"/>
      <c r="AKO329" s="53"/>
      <c r="AKP329" s="53"/>
      <c r="AKQ329" s="53"/>
      <c r="AKR329" s="53"/>
      <c r="AKS329" s="53"/>
      <c r="AKT329" s="53"/>
      <c r="AKU329" s="53"/>
      <c r="AKV329" s="53"/>
      <c r="AKW329" s="53"/>
      <c r="AKX329" s="53"/>
      <c r="AKY329" s="53"/>
      <c r="AKZ329" s="53"/>
      <c r="ALA329" s="53"/>
      <c r="ALB329" s="53"/>
      <c r="ALC329" s="53"/>
      <c r="ALD329" s="53"/>
      <c r="ALE329" s="53"/>
      <c r="ALF329" s="53"/>
      <c r="ALG329" s="53"/>
      <c r="ALH329" s="53"/>
      <c r="ALI329" s="53"/>
      <c r="ALJ329" s="53"/>
      <c r="ALK329" s="53"/>
      <c r="ALL329" s="53"/>
      <c r="ALM329" s="53"/>
      <c r="ALN329" s="53"/>
      <c r="ALO329" s="53"/>
      <c r="ALP329" s="53"/>
      <c r="ALQ329" s="53"/>
      <c r="ALR329" s="53"/>
      <c r="ALS329" s="53"/>
      <c r="ALT329" s="53"/>
    </row>
    <row r="330" spans="1:1008" customFormat="1" ht="30" customHeight="1" thickBot="1">
      <c r="A330" s="111"/>
      <c r="B330" s="112"/>
      <c r="C330" s="50">
        <f>D327</f>
        <v>0</v>
      </c>
      <c r="D330" s="42">
        <f>C330/36*100</f>
        <v>0</v>
      </c>
      <c r="E330" s="6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  <c r="BG330" s="53"/>
      <c r="BH330" s="53"/>
      <c r="BI330" s="53"/>
      <c r="BJ330" s="53"/>
      <c r="BK330" s="53"/>
      <c r="BL330" s="53"/>
      <c r="BM330" s="53"/>
      <c r="BN330" s="53"/>
      <c r="BO330" s="53"/>
      <c r="BP330" s="53"/>
      <c r="BQ330" s="53"/>
      <c r="BR330" s="53"/>
      <c r="BS330" s="53"/>
      <c r="BT330" s="53"/>
      <c r="BU330" s="53"/>
      <c r="BV330" s="53"/>
      <c r="BW330" s="53"/>
      <c r="BX330" s="53"/>
      <c r="BY330" s="53"/>
      <c r="BZ330" s="53"/>
      <c r="CA330" s="53"/>
      <c r="CB330" s="53"/>
      <c r="CC330" s="53"/>
      <c r="CD330" s="53"/>
      <c r="CE330" s="53"/>
      <c r="CF330" s="53"/>
      <c r="CG330" s="53"/>
      <c r="CH330" s="53"/>
      <c r="CI330" s="53"/>
      <c r="CJ330" s="53"/>
      <c r="CK330" s="53"/>
      <c r="CL330" s="53"/>
      <c r="CM330" s="53"/>
      <c r="CN330" s="53"/>
      <c r="CO330" s="53"/>
      <c r="CP330" s="53"/>
      <c r="CQ330" s="53"/>
      <c r="CR330" s="53"/>
      <c r="CS330" s="53"/>
      <c r="CT330" s="53"/>
      <c r="CU330" s="53"/>
      <c r="CV330" s="53"/>
      <c r="CW330" s="53"/>
      <c r="CX330" s="53"/>
      <c r="CY330" s="53"/>
      <c r="CZ330" s="53"/>
      <c r="DA330" s="53"/>
      <c r="DB330" s="53"/>
      <c r="DC330" s="53"/>
      <c r="DD330" s="53"/>
      <c r="DE330" s="53"/>
      <c r="DF330" s="53"/>
      <c r="DG330" s="53"/>
      <c r="DH330" s="53"/>
      <c r="DI330" s="53"/>
      <c r="DJ330" s="53"/>
      <c r="DK330" s="53"/>
      <c r="DL330" s="53"/>
      <c r="DM330" s="53"/>
      <c r="DN330" s="53"/>
      <c r="DO330" s="53"/>
      <c r="DP330" s="53"/>
      <c r="DQ330" s="53"/>
      <c r="DR330" s="53"/>
      <c r="DS330" s="53"/>
      <c r="DT330" s="53"/>
      <c r="DU330" s="53"/>
      <c r="DV330" s="53"/>
      <c r="DW330" s="53"/>
      <c r="DX330" s="53"/>
      <c r="DY330" s="53"/>
      <c r="DZ330" s="53"/>
      <c r="EA330" s="53"/>
      <c r="EB330" s="53"/>
      <c r="EC330" s="53"/>
      <c r="ED330" s="53"/>
      <c r="EE330" s="53"/>
      <c r="EF330" s="53"/>
      <c r="EG330" s="53"/>
      <c r="EH330" s="53"/>
      <c r="EI330" s="53"/>
      <c r="EJ330" s="53"/>
      <c r="EK330" s="53"/>
      <c r="EL330" s="53"/>
      <c r="EM330" s="53"/>
      <c r="EN330" s="53"/>
      <c r="EO330" s="53"/>
      <c r="EP330" s="53"/>
      <c r="EQ330" s="53"/>
      <c r="ER330" s="53"/>
      <c r="ES330" s="53"/>
      <c r="ET330" s="53"/>
      <c r="EU330" s="53"/>
      <c r="EV330" s="53"/>
      <c r="EW330" s="53"/>
      <c r="EX330" s="53"/>
      <c r="EY330" s="53"/>
      <c r="EZ330" s="53"/>
      <c r="FA330" s="53"/>
      <c r="FB330" s="53"/>
      <c r="FC330" s="53"/>
      <c r="FD330" s="53"/>
      <c r="FE330" s="53"/>
      <c r="FF330" s="53"/>
      <c r="FG330" s="53"/>
      <c r="FH330" s="53"/>
      <c r="FI330" s="53"/>
      <c r="FJ330" s="53"/>
      <c r="FK330" s="53"/>
      <c r="FL330" s="53"/>
      <c r="FM330" s="53"/>
      <c r="FN330" s="53"/>
      <c r="FO330" s="53"/>
      <c r="FP330" s="53"/>
      <c r="FQ330" s="53"/>
      <c r="FR330" s="53"/>
      <c r="FS330" s="53"/>
      <c r="FT330" s="53"/>
      <c r="FU330" s="53"/>
      <c r="FV330" s="53"/>
      <c r="FW330" s="53"/>
      <c r="FX330" s="53"/>
      <c r="FY330" s="53"/>
      <c r="FZ330" s="53"/>
      <c r="GA330" s="53"/>
      <c r="GB330" s="53"/>
      <c r="GC330" s="53"/>
      <c r="GD330" s="53"/>
      <c r="GE330" s="53"/>
      <c r="GF330" s="53"/>
      <c r="GG330" s="53"/>
      <c r="GH330" s="53"/>
      <c r="GI330" s="53"/>
      <c r="GJ330" s="53"/>
      <c r="GK330" s="53"/>
      <c r="GL330" s="53"/>
      <c r="GM330" s="53"/>
      <c r="GN330" s="53"/>
      <c r="GO330" s="53"/>
      <c r="GP330" s="53"/>
      <c r="GQ330" s="53"/>
      <c r="GR330" s="53"/>
      <c r="GS330" s="53"/>
      <c r="GT330" s="53"/>
      <c r="GU330" s="53"/>
      <c r="GV330" s="53"/>
      <c r="GW330" s="53"/>
      <c r="GX330" s="53"/>
      <c r="GY330" s="53"/>
      <c r="GZ330" s="53"/>
      <c r="HA330" s="53"/>
      <c r="HB330" s="53"/>
      <c r="HC330" s="53"/>
      <c r="HD330" s="53"/>
      <c r="HE330" s="53"/>
      <c r="HF330" s="53"/>
      <c r="HG330" s="53"/>
      <c r="HH330" s="53"/>
      <c r="HI330" s="53"/>
      <c r="HJ330" s="53"/>
      <c r="HK330" s="53"/>
      <c r="HL330" s="53"/>
      <c r="HM330" s="53"/>
      <c r="HN330" s="53"/>
      <c r="HO330" s="53"/>
      <c r="HP330" s="53"/>
      <c r="HQ330" s="53"/>
      <c r="HR330" s="53"/>
      <c r="HS330" s="53"/>
      <c r="HT330" s="53"/>
      <c r="HU330" s="53"/>
      <c r="HV330" s="53"/>
      <c r="HW330" s="53"/>
      <c r="HX330" s="53"/>
      <c r="HY330" s="53"/>
      <c r="HZ330" s="53"/>
      <c r="IA330" s="53"/>
      <c r="IB330" s="53"/>
      <c r="IC330" s="53"/>
      <c r="ID330" s="53"/>
      <c r="IE330" s="53"/>
      <c r="IF330" s="53"/>
      <c r="IG330" s="53"/>
      <c r="IH330" s="53"/>
      <c r="II330" s="53"/>
      <c r="IJ330" s="53"/>
      <c r="IK330" s="53"/>
      <c r="IL330" s="53"/>
      <c r="IM330" s="53"/>
      <c r="IN330" s="53"/>
      <c r="IO330" s="53"/>
      <c r="IP330" s="53"/>
      <c r="IQ330" s="53"/>
      <c r="IR330" s="53"/>
      <c r="IS330" s="53"/>
      <c r="IT330" s="53"/>
      <c r="IU330" s="53"/>
      <c r="IV330" s="53"/>
      <c r="IW330" s="53"/>
      <c r="IX330" s="53"/>
      <c r="IY330" s="53"/>
      <c r="IZ330" s="53"/>
      <c r="JA330" s="53"/>
      <c r="JB330" s="53"/>
      <c r="JC330" s="53"/>
      <c r="JD330" s="53"/>
      <c r="JE330" s="53"/>
      <c r="JF330" s="53"/>
      <c r="JG330" s="53"/>
      <c r="JH330" s="53"/>
      <c r="JI330" s="53"/>
      <c r="JJ330" s="53"/>
      <c r="JK330" s="53"/>
      <c r="JL330" s="53"/>
      <c r="JM330" s="53"/>
      <c r="JN330" s="53"/>
      <c r="JO330" s="53"/>
      <c r="JP330" s="53"/>
      <c r="JQ330" s="53"/>
      <c r="JR330" s="53"/>
      <c r="JS330" s="53"/>
      <c r="JT330" s="53"/>
      <c r="JU330" s="53"/>
      <c r="JV330" s="53"/>
      <c r="JW330" s="53"/>
      <c r="JX330" s="53"/>
      <c r="JY330" s="53"/>
      <c r="JZ330" s="53"/>
      <c r="KA330" s="53"/>
      <c r="KB330" s="53"/>
      <c r="KC330" s="53"/>
      <c r="KD330" s="53"/>
      <c r="KE330" s="53"/>
      <c r="KF330" s="53"/>
      <c r="KG330" s="53"/>
      <c r="KH330" s="53"/>
      <c r="KI330" s="53"/>
      <c r="KJ330" s="53"/>
      <c r="KK330" s="53"/>
      <c r="KL330" s="53"/>
      <c r="KM330" s="53"/>
      <c r="KN330" s="53"/>
      <c r="KO330" s="53"/>
      <c r="KP330" s="53"/>
      <c r="KQ330" s="53"/>
      <c r="KR330" s="53"/>
      <c r="KS330" s="53"/>
      <c r="KT330" s="53"/>
      <c r="KU330" s="53"/>
      <c r="KV330" s="53"/>
      <c r="KW330" s="53"/>
      <c r="KX330" s="53"/>
      <c r="KY330" s="53"/>
      <c r="KZ330" s="53"/>
      <c r="LA330" s="53"/>
      <c r="LB330" s="53"/>
      <c r="LC330" s="53"/>
      <c r="LD330" s="53"/>
      <c r="LE330" s="53"/>
      <c r="LF330" s="53"/>
      <c r="LG330" s="53"/>
      <c r="LH330" s="53"/>
      <c r="LI330" s="53"/>
      <c r="LJ330" s="53"/>
      <c r="LK330" s="53"/>
      <c r="LL330" s="53"/>
      <c r="LM330" s="53"/>
      <c r="LN330" s="53"/>
      <c r="LO330" s="53"/>
      <c r="LP330" s="53"/>
      <c r="LQ330" s="53"/>
      <c r="LR330" s="53"/>
      <c r="LS330" s="53"/>
      <c r="LT330" s="53"/>
      <c r="LU330" s="53"/>
      <c r="LV330" s="53"/>
      <c r="LW330" s="53"/>
      <c r="LX330" s="53"/>
      <c r="LY330" s="53"/>
      <c r="LZ330" s="53"/>
      <c r="MA330" s="53"/>
      <c r="MB330" s="53"/>
      <c r="MC330" s="53"/>
      <c r="MD330" s="53"/>
      <c r="ME330" s="53"/>
      <c r="MF330" s="53"/>
      <c r="MG330" s="53"/>
      <c r="MH330" s="53"/>
      <c r="MI330" s="53"/>
      <c r="MJ330" s="53"/>
      <c r="MK330" s="53"/>
      <c r="ML330" s="53"/>
      <c r="MM330" s="53"/>
      <c r="MN330" s="53"/>
      <c r="MO330" s="53"/>
      <c r="MP330" s="53"/>
      <c r="MQ330" s="53"/>
      <c r="MR330" s="53"/>
      <c r="MS330" s="53"/>
      <c r="MT330" s="53"/>
      <c r="MU330" s="53"/>
      <c r="MV330" s="53"/>
      <c r="MW330" s="53"/>
      <c r="MX330" s="53"/>
      <c r="MY330" s="53"/>
      <c r="MZ330" s="53"/>
      <c r="NA330" s="53"/>
      <c r="NB330" s="53"/>
      <c r="NC330" s="53"/>
      <c r="ND330" s="53"/>
      <c r="NE330" s="53"/>
      <c r="NF330" s="53"/>
      <c r="NG330" s="53"/>
      <c r="NH330" s="53"/>
      <c r="NI330" s="53"/>
      <c r="NJ330" s="53"/>
      <c r="NK330" s="53"/>
      <c r="NL330" s="53"/>
      <c r="NM330" s="53"/>
      <c r="NN330" s="53"/>
      <c r="NO330" s="53"/>
      <c r="NP330" s="53"/>
      <c r="NQ330" s="53"/>
      <c r="NR330" s="53"/>
      <c r="NS330" s="53"/>
      <c r="NT330" s="53"/>
      <c r="NU330" s="53"/>
      <c r="NV330" s="53"/>
      <c r="NW330" s="53"/>
      <c r="NX330" s="53"/>
      <c r="NY330" s="53"/>
      <c r="NZ330" s="53"/>
      <c r="OA330" s="53"/>
      <c r="OB330" s="53"/>
      <c r="OC330" s="53"/>
      <c r="OD330" s="53"/>
      <c r="OE330" s="53"/>
      <c r="OF330" s="53"/>
      <c r="OG330" s="53"/>
      <c r="OH330" s="53"/>
      <c r="OI330" s="53"/>
      <c r="OJ330" s="53"/>
      <c r="OK330" s="53"/>
      <c r="OL330" s="53"/>
      <c r="OM330" s="53"/>
      <c r="ON330" s="53"/>
      <c r="OO330" s="53"/>
      <c r="OP330" s="53"/>
      <c r="OQ330" s="53"/>
      <c r="OR330" s="53"/>
      <c r="OS330" s="53"/>
      <c r="OT330" s="53"/>
      <c r="OU330" s="53"/>
      <c r="OV330" s="53"/>
      <c r="OW330" s="53"/>
      <c r="OX330" s="53"/>
      <c r="OY330" s="53"/>
      <c r="OZ330" s="53"/>
      <c r="PA330" s="53"/>
      <c r="PB330" s="53"/>
      <c r="PC330" s="53"/>
      <c r="PD330" s="53"/>
      <c r="PE330" s="53"/>
      <c r="PF330" s="53"/>
      <c r="PG330" s="53"/>
      <c r="PH330" s="53"/>
      <c r="PI330" s="53"/>
      <c r="PJ330" s="53"/>
      <c r="PK330" s="53"/>
      <c r="PL330" s="53"/>
      <c r="PM330" s="53"/>
      <c r="PN330" s="53"/>
      <c r="PO330" s="53"/>
      <c r="PP330" s="53"/>
      <c r="PQ330" s="53"/>
      <c r="PR330" s="53"/>
      <c r="PS330" s="53"/>
      <c r="PT330" s="53"/>
      <c r="PU330" s="53"/>
      <c r="PV330" s="53"/>
      <c r="PW330" s="53"/>
      <c r="PX330" s="53"/>
      <c r="PY330" s="53"/>
      <c r="PZ330" s="53"/>
      <c r="QA330" s="53"/>
      <c r="QB330" s="53"/>
      <c r="QC330" s="53"/>
      <c r="QD330" s="53"/>
      <c r="QE330" s="53"/>
      <c r="QF330" s="53"/>
      <c r="QG330" s="53"/>
      <c r="QH330" s="53"/>
      <c r="QI330" s="53"/>
      <c r="QJ330" s="53"/>
      <c r="QK330" s="53"/>
      <c r="QL330" s="53"/>
      <c r="QM330" s="53"/>
      <c r="QN330" s="53"/>
      <c r="QO330" s="53"/>
      <c r="QP330" s="53"/>
      <c r="QQ330" s="53"/>
      <c r="QR330" s="53"/>
      <c r="QS330" s="53"/>
      <c r="QT330" s="53"/>
      <c r="QU330" s="53"/>
      <c r="QV330" s="53"/>
      <c r="QW330" s="53"/>
      <c r="QX330" s="53"/>
      <c r="QY330" s="53"/>
      <c r="QZ330" s="53"/>
      <c r="RA330" s="53"/>
      <c r="RB330" s="53"/>
      <c r="RC330" s="53"/>
      <c r="RD330" s="53"/>
      <c r="RE330" s="53"/>
      <c r="RF330" s="53"/>
      <c r="RG330" s="53"/>
      <c r="RH330" s="53"/>
      <c r="RI330" s="53"/>
      <c r="RJ330" s="53"/>
      <c r="RK330" s="53"/>
      <c r="RL330" s="53"/>
      <c r="RM330" s="53"/>
      <c r="RN330" s="53"/>
      <c r="RO330" s="53"/>
      <c r="RP330" s="53"/>
      <c r="RQ330" s="53"/>
      <c r="RR330" s="53"/>
      <c r="RS330" s="53"/>
      <c r="RT330" s="53"/>
      <c r="RU330" s="53"/>
      <c r="RV330" s="53"/>
      <c r="RW330" s="53"/>
      <c r="RX330" s="53"/>
      <c r="RY330" s="53"/>
      <c r="RZ330" s="53"/>
      <c r="SA330" s="53"/>
      <c r="SB330" s="53"/>
      <c r="SC330" s="53"/>
      <c r="SD330" s="53"/>
      <c r="SE330" s="53"/>
      <c r="SF330" s="53"/>
      <c r="SG330" s="53"/>
      <c r="SH330" s="53"/>
      <c r="SI330" s="53"/>
      <c r="SJ330" s="53"/>
      <c r="SK330" s="53"/>
      <c r="SL330" s="53"/>
      <c r="SM330" s="53"/>
      <c r="SN330" s="53"/>
      <c r="SO330" s="53"/>
      <c r="SP330" s="53"/>
      <c r="SQ330" s="53"/>
      <c r="SR330" s="53"/>
      <c r="SS330" s="53"/>
      <c r="ST330" s="53"/>
      <c r="SU330" s="53"/>
      <c r="SV330" s="53"/>
      <c r="SW330" s="53"/>
      <c r="SX330" s="53"/>
      <c r="SY330" s="53"/>
      <c r="SZ330" s="53"/>
      <c r="TA330" s="53"/>
      <c r="TB330" s="53"/>
      <c r="TC330" s="53"/>
      <c r="TD330" s="53"/>
      <c r="TE330" s="53"/>
      <c r="TF330" s="53"/>
      <c r="TG330" s="53"/>
      <c r="TH330" s="53"/>
      <c r="TI330" s="53"/>
      <c r="TJ330" s="53"/>
      <c r="TK330" s="53"/>
      <c r="TL330" s="53"/>
      <c r="TM330" s="53"/>
      <c r="TN330" s="53"/>
      <c r="TO330" s="53"/>
      <c r="TP330" s="53"/>
      <c r="TQ330" s="53"/>
      <c r="TR330" s="53"/>
      <c r="TS330" s="53"/>
      <c r="TT330" s="53"/>
      <c r="TU330" s="53"/>
      <c r="TV330" s="53"/>
      <c r="TW330" s="53"/>
      <c r="TX330" s="53"/>
      <c r="TY330" s="53"/>
      <c r="TZ330" s="53"/>
      <c r="UA330" s="53"/>
      <c r="UB330" s="53"/>
      <c r="UC330" s="53"/>
      <c r="UD330" s="53"/>
      <c r="UE330" s="53"/>
      <c r="UF330" s="53"/>
      <c r="UG330" s="53"/>
      <c r="UH330" s="53"/>
      <c r="UI330" s="53"/>
      <c r="UJ330" s="53"/>
      <c r="UK330" s="53"/>
      <c r="UL330" s="53"/>
      <c r="UM330" s="53"/>
      <c r="UN330" s="53"/>
      <c r="UO330" s="53"/>
      <c r="UP330" s="53"/>
      <c r="UQ330" s="53"/>
      <c r="UR330" s="53"/>
      <c r="US330" s="53"/>
      <c r="UT330" s="53"/>
      <c r="UU330" s="53"/>
      <c r="UV330" s="53"/>
      <c r="UW330" s="53"/>
      <c r="UX330" s="53"/>
      <c r="UY330" s="53"/>
      <c r="UZ330" s="53"/>
      <c r="VA330" s="53"/>
      <c r="VB330" s="53"/>
      <c r="VC330" s="53"/>
      <c r="VD330" s="53"/>
      <c r="VE330" s="53"/>
      <c r="VF330" s="53"/>
      <c r="VG330" s="53"/>
      <c r="VH330" s="53"/>
      <c r="VI330" s="53"/>
      <c r="VJ330" s="53"/>
      <c r="VK330" s="53"/>
      <c r="VL330" s="53"/>
      <c r="VM330" s="53"/>
      <c r="VN330" s="53"/>
      <c r="VO330" s="53"/>
      <c r="VP330" s="53"/>
      <c r="VQ330" s="53"/>
      <c r="VR330" s="53"/>
      <c r="VS330" s="53"/>
      <c r="VT330" s="53"/>
      <c r="VU330" s="53"/>
      <c r="VV330" s="53"/>
      <c r="VW330" s="53"/>
      <c r="VX330" s="53"/>
      <c r="VY330" s="53"/>
      <c r="VZ330" s="53"/>
      <c r="WA330" s="53"/>
      <c r="WB330" s="53"/>
      <c r="WC330" s="53"/>
      <c r="WD330" s="53"/>
      <c r="WE330" s="53"/>
      <c r="WF330" s="53"/>
      <c r="WG330" s="53"/>
      <c r="WH330" s="53"/>
      <c r="WI330" s="53"/>
      <c r="WJ330" s="53"/>
      <c r="WK330" s="53"/>
      <c r="WL330" s="53"/>
      <c r="WM330" s="53"/>
      <c r="WN330" s="53"/>
      <c r="WO330" s="53"/>
      <c r="WP330" s="53"/>
      <c r="WQ330" s="53"/>
      <c r="WR330" s="53"/>
      <c r="WS330" s="53"/>
      <c r="WT330" s="53"/>
      <c r="WU330" s="53"/>
      <c r="WV330" s="53"/>
      <c r="WW330" s="53"/>
      <c r="WX330" s="53"/>
      <c r="WY330" s="53"/>
      <c r="WZ330" s="53"/>
      <c r="XA330" s="53"/>
      <c r="XB330" s="53"/>
      <c r="XC330" s="53"/>
      <c r="XD330" s="53"/>
      <c r="XE330" s="53"/>
      <c r="XF330" s="53"/>
      <c r="XG330" s="53"/>
      <c r="XH330" s="53"/>
      <c r="XI330" s="53"/>
      <c r="XJ330" s="53"/>
      <c r="XK330" s="53"/>
      <c r="XL330" s="53"/>
      <c r="XM330" s="53"/>
      <c r="XN330" s="53"/>
      <c r="XO330" s="53"/>
      <c r="XP330" s="53"/>
      <c r="XQ330" s="53"/>
      <c r="XR330" s="53"/>
      <c r="XS330" s="53"/>
      <c r="XT330" s="53"/>
      <c r="XU330" s="53"/>
      <c r="XV330" s="53"/>
      <c r="XW330" s="53"/>
      <c r="XX330" s="53"/>
      <c r="XY330" s="53"/>
      <c r="XZ330" s="53"/>
      <c r="YA330" s="53"/>
      <c r="YB330" s="53"/>
      <c r="YC330" s="53"/>
      <c r="YD330" s="53"/>
      <c r="YE330" s="53"/>
      <c r="YF330" s="53"/>
      <c r="YG330" s="53"/>
      <c r="YH330" s="53"/>
      <c r="YI330" s="53"/>
      <c r="YJ330" s="53"/>
      <c r="YK330" s="53"/>
      <c r="YL330" s="53"/>
      <c r="YM330" s="53"/>
      <c r="YN330" s="53"/>
      <c r="YO330" s="53"/>
      <c r="YP330" s="53"/>
      <c r="YQ330" s="53"/>
      <c r="YR330" s="53"/>
      <c r="YS330" s="53"/>
      <c r="YT330" s="53"/>
      <c r="YU330" s="53"/>
      <c r="YV330" s="53"/>
      <c r="YW330" s="53"/>
      <c r="YX330" s="53"/>
      <c r="YY330" s="53"/>
      <c r="YZ330" s="53"/>
      <c r="ZA330" s="53"/>
      <c r="ZB330" s="53"/>
      <c r="ZC330" s="53"/>
      <c r="ZD330" s="53"/>
      <c r="ZE330" s="53"/>
      <c r="ZF330" s="53"/>
      <c r="ZG330" s="53"/>
      <c r="ZH330" s="53"/>
      <c r="ZI330" s="53"/>
      <c r="ZJ330" s="53"/>
      <c r="ZK330" s="53"/>
      <c r="ZL330" s="53"/>
      <c r="ZM330" s="53"/>
      <c r="ZN330" s="53"/>
      <c r="ZO330" s="53"/>
      <c r="ZP330" s="53"/>
      <c r="ZQ330" s="53"/>
      <c r="ZR330" s="53"/>
      <c r="ZS330" s="53"/>
      <c r="ZT330" s="53"/>
      <c r="ZU330" s="53"/>
      <c r="ZV330" s="53"/>
      <c r="ZW330" s="53"/>
      <c r="ZX330" s="53"/>
      <c r="ZY330" s="53"/>
      <c r="ZZ330" s="53"/>
      <c r="AAA330" s="53"/>
      <c r="AAB330" s="53"/>
      <c r="AAC330" s="53"/>
      <c r="AAD330" s="53"/>
      <c r="AAE330" s="53"/>
      <c r="AAF330" s="53"/>
      <c r="AAG330" s="53"/>
      <c r="AAH330" s="53"/>
      <c r="AAI330" s="53"/>
      <c r="AAJ330" s="53"/>
      <c r="AAK330" s="53"/>
      <c r="AAL330" s="53"/>
      <c r="AAM330" s="53"/>
      <c r="AAN330" s="53"/>
      <c r="AAO330" s="53"/>
      <c r="AAP330" s="53"/>
      <c r="AAQ330" s="53"/>
      <c r="AAR330" s="53"/>
      <c r="AAS330" s="53"/>
      <c r="AAT330" s="53"/>
      <c r="AAU330" s="53"/>
      <c r="AAV330" s="53"/>
      <c r="AAW330" s="53"/>
      <c r="AAX330" s="53"/>
      <c r="AAY330" s="53"/>
      <c r="AAZ330" s="53"/>
      <c r="ABA330" s="53"/>
      <c r="ABB330" s="53"/>
      <c r="ABC330" s="53"/>
      <c r="ABD330" s="53"/>
      <c r="ABE330" s="53"/>
      <c r="ABF330" s="53"/>
      <c r="ABG330" s="53"/>
      <c r="ABH330" s="53"/>
      <c r="ABI330" s="53"/>
      <c r="ABJ330" s="53"/>
      <c r="ABK330" s="53"/>
      <c r="ABL330" s="53"/>
      <c r="ABM330" s="53"/>
      <c r="ABN330" s="53"/>
      <c r="ABO330" s="53"/>
      <c r="ABP330" s="53"/>
      <c r="ABQ330" s="53"/>
      <c r="ABR330" s="53"/>
      <c r="ABS330" s="53"/>
      <c r="ABT330" s="53"/>
      <c r="ABU330" s="53"/>
      <c r="ABV330" s="53"/>
      <c r="ABW330" s="53"/>
      <c r="ABX330" s="53"/>
      <c r="ABY330" s="53"/>
      <c r="ABZ330" s="53"/>
      <c r="ACA330" s="53"/>
      <c r="ACB330" s="53"/>
      <c r="ACC330" s="53"/>
      <c r="ACD330" s="53"/>
      <c r="ACE330" s="53"/>
      <c r="ACF330" s="53"/>
      <c r="ACG330" s="53"/>
      <c r="ACH330" s="53"/>
      <c r="ACI330" s="53"/>
      <c r="ACJ330" s="53"/>
      <c r="ACK330" s="53"/>
      <c r="ACL330" s="53"/>
      <c r="ACM330" s="53"/>
      <c r="ACN330" s="53"/>
      <c r="ACO330" s="53"/>
      <c r="ACP330" s="53"/>
      <c r="ACQ330" s="53"/>
      <c r="ACR330" s="53"/>
      <c r="ACS330" s="53"/>
      <c r="ACT330" s="53"/>
      <c r="ACU330" s="53"/>
      <c r="ACV330" s="53"/>
      <c r="ACW330" s="53"/>
      <c r="ACX330" s="53"/>
      <c r="ACY330" s="53"/>
      <c r="ACZ330" s="53"/>
      <c r="ADA330" s="53"/>
      <c r="ADB330" s="53"/>
      <c r="ADC330" s="53"/>
      <c r="ADD330" s="53"/>
      <c r="ADE330" s="53"/>
      <c r="ADF330" s="53"/>
      <c r="ADG330" s="53"/>
      <c r="ADH330" s="53"/>
      <c r="ADI330" s="53"/>
      <c r="ADJ330" s="53"/>
      <c r="ADK330" s="53"/>
      <c r="ADL330" s="53"/>
      <c r="ADM330" s="53"/>
      <c r="ADN330" s="53"/>
      <c r="ADO330" s="53"/>
      <c r="ADP330" s="53"/>
      <c r="ADQ330" s="53"/>
      <c r="ADR330" s="53"/>
      <c r="ADS330" s="53"/>
      <c r="ADT330" s="53"/>
      <c r="ADU330" s="53"/>
      <c r="ADV330" s="53"/>
      <c r="ADW330" s="53"/>
      <c r="ADX330" s="53"/>
      <c r="ADY330" s="53"/>
      <c r="ADZ330" s="53"/>
      <c r="AEA330" s="53"/>
      <c r="AEB330" s="53"/>
      <c r="AEC330" s="53"/>
      <c r="AED330" s="53"/>
      <c r="AEE330" s="53"/>
      <c r="AEF330" s="53"/>
      <c r="AEG330" s="53"/>
      <c r="AEH330" s="53"/>
      <c r="AEI330" s="53"/>
      <c r="AEJ330" s="53"/>
      <c r="AEK330" s="53"/>
      <c r="AEL330" s="53"/>
      <c r="AEM330" s="53"/>
      <c r="AEN330" s="53"/>
      <c r="AEO330" s="53"/>
      <c r="AEP330" s="53"/>
      <c r="AEQ330" s="53"/>
      <c r="AER330" s="53"/>
      <c r="AES330" s="53"/>
      <c r="AET330" s="53"/>
      <c r="AEU330" s="53"/>
      <c r="AEV330" s="53"/>
      <c r="AEW330" s="53"/>
      <c r="AEX330" s="53"/>
      <c r="AEY330" s="53"/>
      <c r="AEZ330" s="53"/>
      <c r="AFA330" s="53"/>
      <c r="AFB330" s="53"/>
      <c r="AFC330" s="53"/>
      <c r="AFD330" s="53"/>
      <c r="AFE330" s="53"/>
      <c r="AFF330" s="53"/>
      <c r="AFG330" s="53"/>
      <c r="AFH330" s="53"/>
      <c r="AFI330" s="53"/>
      <c r="AFJ330" s="53"/>
      <c r="AFK330" s="53"/>
      <c r="AFL330" s="53"/>
      <c r="AFM330" s="53"/>
      <c r="AFN330" s="53"/>
      <c r="AFO330" s="53"/>
      <c r="AFP330" s="53"/>
      <c r="AFQ330" s="53"/>
      <c r="AFR330" s="53"/>
      <c r="AFS330" s="53"/>
      <c r="AFT330" s="53"/>
      <c r="AFU330" s="53"/>
      <c r="AFV330" s="53"/>
      <c r="AFW330" s="53"/>
      <c r="AFX330" s="53"/>
      <c r="AFY330" s="53"/>
      <c r="AFZ330" s="53"/>
      <c r="AGA330" s="53"/>
      <c r="AGB330" s="53"/>
      <c r="AGC330" s="53"/>
      <c r="AGD330" s="53"/>
      <c r="AGE330" s="53"/>
      <c r="AGF330" s="53"/>
      <c r="AGG330" s="53"/>
      <c r="AGH330" s="53"/>
      <c r="AGI330" s="53"/>
      <c r="AGJ330" s="53"/>
      <c r="AGK330" s="53"/>
      <c r="AGL330" s="53"/>
      <c r="AGM330" s="53"/>
      <c r="AGN330" s="53"/>
      <c r="AGO330" s="53"/>
      <c r="AGP330" s="53"/>
      <c r="AGQ330" s="53"/>
      <c r="AGR330" s="53"/>
      <c r="AGS330" s="53"/>
      <c r="AGT330" s="53"/>
      <c r="AGU330" s="53"/>
      <c r="AGV330" s="53"/>
      <c r="AGW330" s="53"/>
      <c r="AGX330" s="53"/>
      <c r="AGY330" s="53"/>
      <c r="AGZ330" s="53"/>
      <c r="AHA330" s="53"/>
      <c r="AHB330" s="53"/>
      <c r="AHC330" s="53"/>
      <c r="AHD330" s="53"/>
      <c r="AHE330" s="53"/>
      <c r="AHF330" s="53"/>
      <c r="AHG330" s="53"/>
      <c r="AHH330" s="53"/>
      <c r="AHI330" s="53"/>
      <c r="AHJ330" s="53"/>
      <c r="AHK330" s="53"/>
      <c r="AHL330" s="53"/>
      <c r="AHM330" s="53"/>
      <c r="AHN330" s="53"/>
      <c r="AHO330" s="53"/>
      <c r="AHP330" s="53"/>
      <c r="AHQ330" s="53"/>
      <c r="AHR330" s="53"/>
      <c r="AHS330" s="53"/>
      <c r="AHT330" s="53"/>
      <c r="AHU330" s="53"/>
      <c r="AHV330" s="53"/>
      <c r="AHW330" s="53"/>
      <c r="AHX330" s="53"/>
      <c r="AHY330" s="53"/>
      <c r="AHZ330" s="53"/>
      <c r="AIA330" s="53"/>
      <c r="AIB330" s="53"/>
      <c r="AIC330" s="53"/>
      <c r="AID330" s="53"/>
      <c r="AIE330" s="53"/>
      <c r="AIF330" s="53"/>
      <c r="AIG330" s="53"/>
      <c r="AIH330" s="53"/>
      <c r="AII330" s="53"/>
      <c r="AIJ330" s="53"/>
      <c r="AIK330" s="53"/>
      <c r="AIL330" s="53"/>
      <c r="AIM330" s="53"/>
      <c r="AIN330" s="53"/>
      <c r="AIO330" s="53"/>
      <c r="AIP330" s="53"/>
      <c r="AIQ330" s="53"/>
      <c r="AIR330" s="53"/>
      <c r="AIS330" s="53"/>
      <c r="AIT330" s="53"/>
      <c r="AIU330" s="53"/>
      <c r="AIV330" s="53"/>
      <c r="AIW330" s="53"/>
      <c r="AIX330" s="53"/>
      <c r="AIY330" s="53"/>
      <c r="AIZ330" s="53"/>
      <c r="AJA330" s="53"/>
      <c r="AJB330" s="53"/>
      <c r="AJC330" s="53"/>
      <c r="AJD330" s="53"/>
      <c r="AJE330" s="53"/>
      <c r="AJF330" s="53"/>
      <c r="AJG330" s="53"/>
      <c r="AJH330" s="53"/>
      <c r="AJI330" s="53"/>
      <c r="AJJ330" s="53"/>
      <c r="AJK330" s="53"/>
      <c r="AJL330" s="53"/>
      <c r="AJM330" s="53"/>
      <c r="AJN330" s="53"/>
      <c r="AJO330" s="53"/>
      <c r="AJP330" s="53"/>
      <c r="AJQ330" s="53"/>
      <c r="AJR330" s="53"/>
      <c r="AJS330" s="53"/>
      <c r="AJT330" s="53"/>
      <c r="AJU330" s="53"/>
      <c r="AJV330" s="53"/>
      <c r="AJW330" s="53"/>
      <c r="AJX330" s="53"/>
      <c r="AJY330" s="53"/>
      <c r="AJZ330" s="53"/>
      <c r="AKA330" s="53"/>
      <c r="AKB330" s="53"/>
      <c r="AKC330" s="53"/>
      <c r="AKD330" s="53"/>
      <c r="AKE330" s="53"/>
      <c r="AKF330" s="53"/>
      <c r="AKG330" s="53"/>
      <c r="AKH330" s="53"/>
      <c r="AKI330" s="53"/>
      <c r="AKJ330" s="53"/>
      <c r="AKK330" s="53"/>
      <c r="AKL330" s="53"/>
      <c r="AKM330" s="53"/>
      <c r="AKN330" s="53"/>
      <c r="AKO330" s="53"/>
      <c r="AKP330" s="53"/>
      <c r="AKQ330" s="53"/>
      <c r="AKR330" s="53"/>
      <c r="AKS330" s="53"/>
      <c r="AKT330" s="53"/>
      <c r="AKU330" s="53"/>
      <c r="AKV330" s="53"/>
      <c r="AKW330" s="53"/>
      <c r="AKX330" s="53"/>
      <c r="AKY330" s="53"/>
      <c r="AKZ330" s="53"/>
      <c r="ALA330" s="53"/>
      <c r="ALB330" s="53"/>
      <c r="ALC330" s="53"/>
      <c r="ALD330" s="53"/>
      <c r="ALE330" s="53"/>
      <c r="ALF330" s="53"/>
      <c r="ALG330" s="53"/>
      <c r="ALH330" s="53"/>
      <c r="ALI330" s="53"/>
      <c r="ALJ330" s="53"/>
      <c r="ALK330" s="53"/>
      <c r="ALL330" s="53"/>
      <c r="ALM330" s="53"/>
      <c r="ALN330" s="53"/>
      <c r="ALO330" s="53"/>
      <c r="ALP330" s="53"/>
      <c r="ALQ330" s="53"/>
      <c r="ALR330" s="53"/>
      <c r="ALS330" s="53"/>
      <c r="ALT330" s="53"/>
    </row>
    <row r="331" spans="1:1008" customFormat="1" ht="15" customHeight="1" thickBot="1">
      <c r="A331" s="106"/>
      <c r="B331" s="107"/>
      <c r="C331" s="107"/>
      <c r="D331" s="108"/>
      <c r="E331" s="6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  <c r="AZ331" s="53"/>
      <c r="BA331" s="53"/>
      <c r="BB331" s="53"/>
      <c r="BC331" s="53"/>
      <c r="BD331" s="53"/>
      <c r="BE331" s="53"/>
      <c r="BF331" s="53"/>
      <c r="BG331" s="53"/>
      <c r="BH331" s="53"/>
      <c r="BI331" s="53"/>
      <c r="BJ331" s="53"/>
      <c r="BK331" s="53"/>
      <c r="BL331" s="53"/>
      <c r="BM331" s="53"/>
      <c r="BN331" s="53"/>
      <c r="BO331" s="53"/>
      <c r="BP331" s="53"/>
      <c r="BQ331" s="53"/>
      <c r="BR331" s="53"/>
      <c r="BS331" s="53"/>
      <c r="BT331" s="53"/>
      <c r="BU331" s="53"/>
      <c r="BV331" s="53"/>
      <c r="BW331" s="53"/>
      <c r="BX331" s="53"/>
      <c r="BY331" s="53"/>
      <c r="BZ331" s="53"/>
      <c r="CA331" s="53"/>
      <c r="CB331" s="53"/>
      <c r="CC331" s="53"/>
      <c r="CD331" s="53"/>
      <c r="CE331" s="53"/>
      <c r="CF331" s="53"/>
      <c r="CG331" s="53"/>
      <c r="CH331" s="53"/>
      <c r="CI331" s="53"/>
      <c r="CJ331" s="53"/>
      <c r="CK331" s="53"/>
      <c r="CL331" s="53"/>
      <c r="CM331" s="53"/>
      <c r="CN331" s="53"/>
      <c r="CO331" s="53"/>
      <c r="CP331" s="53"/>
      <c r="CQ331" s="53"/>
      <c r="CR331" s="53"/>
      <c r="CS331" s="53"/>
      <c r="CT331" s="53"/>
      <c r="CU331" s="53"/>
      <c r="CV331" s="53"/>
      <c r="CW331" s="53"/>
      <c r="CX331" s="53"/>
      <c r="CY331" s="53"/>
      <c r="CZ331" s="53"/>
      <c r="DA331" s="53"/>
      <c r="DB331" s="53"/>
      <c r="DC331" s="53"/>
      <c r="DD331" s="53"/>
      <c r="DE331" s="53"/>
      <c r="DF331" s="53"/>
      <c r="DG331" s="53"/>
      <c r="DH331" s="53"/>
      <c r="DI331" s="53"/>
      <c r="DJ331" s="53"/>
      <c r="DK331" s="53"/>
      <c r="DL331" s="53"/>
      <c r="DM331" s="53"/>
      <c r="DN331" s="53"/>
      <c r="DO331" s="53"/>
      <c r="DP331" s="53"/>
      <c r="DQ331" s="53"/>
      <c r="DR331" s="53"/>
      <c r="DS331" s="53"/>
      <c r="DT331" s="53"/>
      <c r="DU331" s="53"/>
      <c r="DV331" s="53"/>
      <c r="DW331" s="53"/>
      <c r="DX331" s="53"/>
      <c r="DY331" s="53"/>
      <c r="DZ331" s="53"/>
      <c r="EA331" s="53"/>
      <c r="EB331" s="53"/>
      <c r="EC331" s="53"/>
      <c r="ED331" s="53"/>
      <c r="EE331" s="53"/>
      <c r="EF331" s="53"/>
      <c r="EG331" s="53"/>
      <c r="EH331" s="53"/>
      <c r="EI331" s="53"/>
      <c r="EJ331" s="53"/>
      <c r="EK331" s="53"/>
      <c r="EL331" s="53"/>
      <c r="EM331" s="53"/>
      <c r="EN331" s="53"/>
      <c r="EO331" s="53"/>
      <c r="EP331" s="53"/>
      <c r="EQ331" s="53"/>
      <c r="ER331" s="53"/>
      <c r="ES331" s="53"/>
      <c r="ET331" s="53"/>
      <c r="EU331" s="53"/>
      <c r="EV331" s="53"/>
      <c r="EW331" s="53"/>
      <c r="EX331" s="53"/>
      <c r="EY331" s="53"/>
      <c r="EZ331" s="53"/>
      <c r="FA331" s="53"/>
      <c r="FB331" s="53"/>
      <c r="FC331" s="53"/>
      <c r="FD331" s="53"/>
      <c r="FE331" s="53"/>
      <c r="FF331" s="53"/>
      <c r="FG331" s="53"/>
      <c r="FH331" s="53"/>
      <c r="FI331" s="53"/>
      <c r="FJ331" s="53"/>
      <c r="FK331" s="53"/>
      <c r="FL331" s="53"/>
      <c r="FM331" s="53"/>
      <c r="FN331" s="53"/>
      <c r="FO331" s="53"/>
      <c r="FP331" s="53"/>
      <c r="FQ331" s="53"/>
      <c r="FR331" s="53"/>
      <c r="FS331" s="53"/>
      <c r="FT331" s="53"/>
      <c r="FU331" s="53"/>
      <c r="FV331" s="53"/>
      <c r="FW331" s="53"/>
      <c r="FX331" s="53"/>
      <c r="FY331" s="53"/>
      <c r="FZ331" s="53"/>
      <c r="GA331" s="53"/>
      <c r="GB331" s="53"/>
      <c r="GC331" s="53"/>
      <c r="GD331" s="53"/>
      <c r="GE331" s="53"/>
      <c r="GF331" s="53"/>
      <c r="GG331" s="53"/>
      <c r="GH331" s="53"/>
      <c r="GI331" s="53"/>
      <c r="GJ331" s="53"/>
      <c r="GK331" s="53"/>
      <c r="GL331" s="53"/>
      <c r="GM331" s="53"/>
      <c r="GN331" s="53"/>
      <c r="GO331" s="53"/>
      <c r="GP331" s="53"/>
      <c r="GQ331" s="53"/>
      <c r="GR331" s="53"/>
      <c r="GS331" s="53"/>
      <c r="GT331" s="53"/>
      <c r="GU331" s="53"/>
      <c r="GV331" s="53"/>
      <c r="GW331" s="53"/>
      <c r="GX331" s="53"/>
      <c r="GY331" s="53"/>
      <c r="GZ331" s="53"/>
      <c r="HA331" s="53"/>
      <c r="HB331" s="53"/>
      <c r="HC331" s="53"/>
      <c r="HD331" s="53"/>
      <c r="HE331" s="53"/>
      <c r="HF331" s="53"/>
      <c r="HG331" s="53"/>
      <c r="HH331" s="53"/>
      <c r="HI331" s="53"/>
      <c r="HJ331" s="53"/>
      <c r="HK331" s="53"/>
      <c r="HL331" s="53"/>
      <c r="HM331" s="53"/>
      <c r="HN331" s="53"/>
      <c r="HO331" s="53"/>
      <c r="HP331" s="53"/>
      <c r="HQ331" s="53"/>
      <c r="HR331" s="53"/>
      <c r="HS331" s="53"/>
      <c r="HT331" s="53"/>
      <c r="HU331" s="53"/>
      <c r="HV331" s="53"/>
      <c r="HW331" s="53"/>
      <c r="HX331" s="53"/>
      <c r="HY331" s="53"/>
      <c r="HZ331" s="53"/>
      <c r="IA331" s="53"/>
      <c r="IB331" s="53"/>
      <c r="IC331" s="53"/>
      <c r="ID331" s="53"/>
      <c r="IE331" s="53"/>
      <c r="IF331" s="53"/>
      <c r="IG331" s="53"/>
      <c r="IH331" s="53"/>
      <c r="II331" s="53"/>
      <c r="IJ331" s="53"/>
      <c r="IK331" s="53"/>
      <c r="IL331" s="53"/>
      <c r="IM331" s="53"/>
      <c r="IN331" s="53"/>
      <c r="IO331" s="53"/>
      <c r="IP331" s="53"/>
      <c r="IQ331" s="53"/>
      <c r="IR331" s="53"/>
      <c r="IS331" s="53"/>
      <c r="IT331" s="53"/>
      <c r="IU331" s="53"/>
      <c r="IV331" s="53"/>
      <c r="IW331" s="53"/>
      <c r="IX331" s="53"/>
      <c r="IY331" s="53"/>
      <c r="IZ331" s="53"/>
      <c r="JA331" s="53"/>
      <c r="JB331" s="53"/>
      <c r="JC331" s="53"/>
      <c r="JD331" s="53"/>
      <c r="JE331" s="53"/>
      <c r="JF331" s="53"/>
      <c r="JG331" s="53"/>
      <c r="JH331" s="53"/>
      <c r="JI331" s="53"/>
      <c r="JJ331" s="53"/>
      <c r="JK331" s="53"/>
      <c r="JL331" s="53"/>
      <c r="JM331" s="53"/>
      <c r="JN331" s="53"/>
      <c r="JO331" s="53"/>
      <c r="JP331" s="53"/>
      <c r="JQ331" s="53"/>
      <c r="JR331" s="53"/>
      <c r="JS331" s="53"/>
      <c r="JT331" s="53"/>
      <c r="JU331" s="53"/>
      <c r="JV331" s="53"/>
      <c r="JW331" s="53"/>
      <c r="JX331" s="53"/>
      <c r="JY331" s="53"/>
      <c r="JZ331" s="53"/>
      <c r="KA331" s="53"/>
      <c r="KB331" s="53"/>
      <c r="KC331" s="53"/>
      <c r="KD331" s="53"/>
      <c r="KE331" s="53"/>
      <c r="KF331" s="53"/>
      <c r="KG331" s="53"/>
      <c r="KH331" s="53"/>
      <c r="KI331" s="53"/>
      <c r="KJ331" s="53"/>
      <c r="KK331" s="53"/>
      <c r="KL331" s="53"/>
      <c r="KM331" s="53"/>
      <c r="KN331" s="53"/>
      <c r="KO331" s="53"/>
      <c r="KP331" s="53"/>
      <c r="KQ331" s="53"/>
      <c r="KR331" s="53"/>
      <c r="KS331" s="53"/>
      <c r="KT331" s="53"/>
      <c r="KU331" s="53"/>
      <c r="KV331" s="53"/>
      <c r="KW331" s="53"/>
      <c r="KX331" s="53"/>
      <c r="KY331" s="53"/>
      <c r="KZ331" s="53"/>
      <c r="LA331" s="53"/>
      <c r="LB331" s="53"/>
      <c r="LC331" s="53"/>
      <c r="LD331" s="53"/>
      <c r="LE331" s="53"/>
      <c r="LF331" s="53"/>
      <c r="LG331" s="53"/>
      <c r="LH331" s="53"/>
      <c r="LI331" s="53"/>
      <c r="LJ331" s="53"/>
      <c r="LK331" s="53"/>
      <c r="LL331" s="53"/>
      <c r="LM331" s="53"/>
      <c r="LN331" s="53"/>
      <c r="LO331" s="53"/>
      <c r="LP331" s="53"/>
      <c r="LQ331" s="53"/>
      <c r="LR331" s="53"/>
      <c r="LS331" s="53"/>
      <c r="LT331" s="53"/>
      <c r="LU331" s="53"/>
      <c r="LV331" s="53"/>
      <c r="LW331" s="53"/>
      <c r="LX331" s="53"/>
      <c r="LY331" s="53"/>
      <c r="LZ331" s="53"/>
      <c r="MA331" s="53"/>
      <c r="MB331" s="53"/>
      <c r="MC331" s="53"/>
      <c r="MD331" s="53"/>
      <c r="ME331" s="53"/>
      <c r="MF331" s="53"/>
      <c r="MG331" s="53"/>
      <c r="MH331" s="53"/>
      <c r="MI331" s="53"/>
      <c r="MJ331" s="53"/>
      <c r="MK331" s="53"/>
      <c r="ML331" s="53"/>
      <c r="MM331" s="53"/>
      <c r="MN331" s="53"/>
      <c r="MO331" s="53"/>
      <c r="MP331" s="53"/>
      <c r="MQ331" s="53"/>
      <c r="MR331" s="53"/>
      <c r="MS331" s="53"/>
      <c r="MT331" s="53"/>
      <c r="MU331" s="53"/>
      <c r="MV331" s="53"/>
      <c r="MW331" s="53"/>
      <c r="MX331" s="53"/>
      <c r="MY331" s="53"/>
      <c r="MZ331" s="53"/>
      <c r="NA331" s="53"/>
      <c r="NB331" s="53"/>
      <c r="NC331" s="53"/>
      <c r="ND331" s="53"/>
      <c r="NE331" s="53"/>
      <c r="NF331" s="53"/>
      <c r="NG331" s="53"/>
      <c r="NH331" s="53"/>
      <c r="NI331" s="53"/>
      <c r="NJ331" s="53"/>
      <c r="NK331" s="53"/>
      <c r="NL331" s="53"/>
      <c r="NM331" s="53"/>
      <c r="NN331" s="53"/>
      <c r="NO331" s="53"/>
      <c r="NP331" s="53"/>
      <c r="NQ331" s="53"/>
      <c r="NR331" s="53"/>
      <c r="NS331" s="53"/>
      <c r="NT331" s="53"/>
      <c r="NU331" s="53"/>
      <c r="NV331" s="53"/>
      <c r="NW331" s="53"/>
      <c r="NX331" s="53"/>
      <c r="NY331" s="53"/>
      <c r="NZ331" s="53"/>
      <c r="OA331" s="53"/>
      <c r="OB331" s="53"/>
      <c r="OC331" s="53"/>
      <c r="OD331" s="53"/>
      <c r="OE331" s="53"/>
      <c r="OF331" s="53"/>
      <c r="OG331" s="53"/>
      <c r="OH331" s="53"/>
      <c r="OI331" s="53"/>
      <c r="OJ331" s="53"/>
      <c r="OK331" s="53"/>
      <c r="OL331" s="53"/>
      <c r="OM331" s="53"/>
      <c r="ON331" s="53"/>
      <c r="OO331" s="53"/>
      <c r="OP331" s="53"/>
      <c r="OQ331" s="53"/>
      <c r="OR331" s="53"/>
      <c r="OS331" s="53"/>
      <c r="OT331" s="53"/>
      <c r="OU331" s="53"/>
      <c r="OV331" s="53"/>
      <c r="OW331" s="53"/>
      <c r="OX331" s="53"/>
      <c r="OY331" s="53"/>
      <c r="OZ331" s="53"/>
      <c r="PA331" s="53"/>
      <c r="PB331" s="53"/>
      <c r="PC331" s="53"/>
      <c r="PD331" s="53"/>
      <c r="PE331" s="53"/>
      <c r="PF331" s="53"/>
      <c r="PG331" s="53"/>
      <c r="PH331" s="53"/>
      <c r="PI331" s="53"/>
      <c r="PJ331" s="53"/>
      <c r="PK331" s="53"/>
      <c r="PL331" s="53"/>
      <c r="PM331" s="53"/>
      <c r="PN331" s="53"/>
      <c r="PO331" s="53"/>
      <c r="PP331" s="53"/>
      <c r="PQ331" s="53"/>
      <c r="PR331" s="53"/>
      <c r="PS331" s="53"/>
      <c r="PT331" s="53"/>
      <c r="PU331" s="53"/>
      <c r="PV331" s="53"/>
      <c r="PW331" s="53"/>
      <c r="PX331" s="53"/>
      <c r="PY331" s="53"/>
      <c r="PZ331" s="53"/>
      <c r="QA331" s="53"/>
      <c r="QB331" s="53"/>
      <c r="QC331" s="53"/>
      <c r="QD331" s="53"/>
      <c r="QE331" s="53"/>
      <c r="QF331" s="53"/>
      <c r="QG331" s="53"/>
      <c r="QH331" s="53"/>
      <c r="QI331" s="53"/>
      <c r="QJ331" s="53"/>
      <c r="QK331" s="53"/>
      <c r="QL331" s="53"/>
      <c r="QM331" s="53"/>
      <c r="QN331" s="53"/>
      <c r="QO331" s="53"/>
      <c r="QP331" s="53"/>
      <c r="QQ331" s="53"/>
      <c r="QR331" s="53"/>
      <c r="QS331" s="53"/>
      <c r="QT331" s="53"/>
      <c r="QU331" s="53"/>
      <c r="QV331" s="53"/>
      <c r="QW331" s="53"/>
      <c r="QX331" s="53"/>
      <c r="QY331" s="53"/>
      <c r="QZ331" s="53"/>
      <c r="RA331" s="53"/>
      <c r="RB331" s="53"/>
      <c r="RC331" s="53"/>
      <c r="RD331" s="53"/>
      <c r="RE331" s="53"/>
      <c r="RF331" s="53"/>
      <c r="RG331" s="53"/>
      <c r="RH331" s="53"/>
      <c r="RI331" s="53"/>
      <c r="RJ331" s="53"/>
      <c r="RK331" s="53"/>
      <c r="RL331" s="53"/>
      <c r="RM331" s="53"/>
      <c r="RN331" s="53"/>
      <c r="RO331" s="53"/>
      <c r="RP331" s="53"/>
      <c r="RQ331" s="53"/>
      <c r="RR331" s="53"/>
      <c r="RS331" s="53"/>
      <c r="RT331" s="53"/>
      <c r="RU331" s="53"/>
      <c r="RV331" s="53"/>
      <c r="RW331" s="53"/>
      <c r="RX331" s="53"/>
      <c r="RY331" s="53"/>
      <c r="RZ331" s="53"/>
      <c r="SA331" s="53"/>
      <c r="SB331" s="53"/>
      <c r="SC331" s="53"/>
      <c r="SD331" s="53"/>
      <c r="SE331" s="53"/>
      <c r="SF331" s="53"/>
      <c r="SG331" s="53"/>
      <c r="SH331" s="53"/>
      <c r="SI331" s="53"/>
      <c r="SJ331" s="53"/>
      <c r="SK331" s="53"/>
      <c r="SL331" s="53"/>
      <c r="SM331" s="53"/>
      <c r="SN331" s="53"/>
      <c r="SO331" s="53"/>
      <c r="SP331" s="53"/>
      <c r="SQ331" s="53"/>
      <c r="SR331" s="53"/>
      <c r="SS331" s="53"/>
      <c r="ST331" s="53"/>
      <c r="SU331" s="53"/>
      <c r="SV331" s="53"/>
      <c r="SW331" s="53"/>
      <c r="SX331" s="53"/>
      <c r="SY331" s="53"/>
      <c r="SZ331" s="53"/>
      <c r="TA331" s="53"/>
      <c r="TB331" s="53"/>
      <c r="TC331" s="53"/>
      <c r="TD331" s="53"/>
      <c r="TE331" s="53"/>
      <c r="TF331" s="53"/>
      <c r="TG331" s="53"/>
      <c r="TH331" s="53"/>
      <c r="TI331" s="53"/>
      <c r="TJ331" s="53"/>
      <c r="TK331" s="53"/>
      <c r="TL331" s="53"/>
      <c r="TM331" s="53"/>
      <c r="TN331" s="53"/>
      <c r="TO331" s="53"/>
      <c r="TP331" s="53"/>
      <c r="TQ331" s="53"/>
      <c r="TR331" s="53"/>
      <c r="TS331" s="53"/>
      <c r="TT331" s="53"/>
      <c r="TU331" s="53"/>
      <c r="TV331" s="53"/>
      <c r="TW331" s="53"/>
      <c r="TX331" s="53"/>
      <c r="TY331" s="53"/>
      <c r="TZ331" s="53"/>
      <c r="UA331" s="53"/>
      <c r="UB331" s="53"/>
      <c r="UC331" s="53"/>
      <c r="UD331" s="53"/>
      <c r="UE331" s="53"/>
      <c r="UF331" s="53"/>
      <c r="UG331" s="53"/>
      <c r="UH331" s="53"/>
      <c r="UI331" s="53"/>
      <c r="UJ331" s="53"/>
      <c r="UK331" s="53"/>
      <c r="UL331" s="53"/>
      <c r="UM331" s="53"/>
      <c r="UN331" s="53"/>
      <c r="UO331" s="53"/>
      <c r="UP331" s="53"/>
      <c r="UQ331" s="53"/>
      <c r="UR331" s="53"/>
      <c r="US331" s="53"/>
      <c r="UT331" s="53"/>
      <c r="UU331" s="53"/>
      <c r="UV331" s="53"/>
      <c r="UW331" s="53"/>
      <c r="UX331" s="53"/>
      <c r="UY331" s="53"/>
      <c r="UZ331" s="53"/>
      <c r="VA331" s="53"/>
      <c r="VB331" s="53"/>
      <c r="VC331" s="53"/>
      <c r="VD331" s="53"/>
      <c r="VE331" s="53"/>
      <c r="VF331" s="53"/>
      <c r="VG331" s="53"/>
      <c r="VH331" s="53"/>
      <c r="VI331" s="53"/>
      <c r="VJ331" s="53"/>
      <c r="VK331" s="53"/>
      <c r="VL331" s="53"/>
      <c r="VM331" s="53"/>
      <c r="VN331" s="53"/>
      <c r="VO331" s="53"/>
      <c r="VP331" s="53"/>
      <c r="VQ331" s="53"/>
      <c r="VR331" s="53"/>
      <c r="VS331" s="53"/>
      <c r="VT331" s="53"/>
      <c r="VU331" s="53"/>
      <c r="VV331" s="53"/>
      <c r="VW331" s="53"/>
      <c r="VX331" s="53"/>
      <c r="VY331" s="53"/>
      <c r="VZ331" s="53"/>
      <c r="WA331" s="53"/>
      <c r="WB331" s="53"/>
      <c r="WC331" s="53"/>
      <c r="WD331" s="53"/>
      <c r="WE331" s="53"/>
      <c r="WF331" s="53"/>
      <c r="WG331" s="53"/>
      <c r="WH331" s="53"/>
      <c r="WI331" s="53"/>
      <c r="WJ331" s="53"/>
      <c r="WK331" s="53"/>
      <c r="WL331" s="53"/>
      <c r="WM331" s="53"/>
      <c r="WN331" s="53"/>
      <c r="WO331" s="53"/>
      <c r="WP331" s="53"/>
      <c r="WQ331" s="53"/>
      <c r="WR331" s="53"/>
      <c r="WS331" s="53"/>
      <c r="WT331" s="53"/>
      <c r="WU331" s="53"/>
      <c r="WV331" s="53"/>
      <c r="WW331" s="53"/>
      <c r="WX331" s="53"/>
      <c r="WY331" s="53"/>
      <c r="WZ331" s="53"/>
      <c r="XA331" s="53"/>
      <c r="XB331" s="53"/>
      <c r="XC331" s="53"/>
      <c r="XD331" s="53"/>
      <c r="XE331" s="53"/>
      <c r="XF331" s="53"/>
      <c r="XG331" s="53"/>
      <c r="XH331" s="53"/>
      <c r="XI331" s="53"/>
      <c r="XJ331" s="53"/>
      <c r="XK331" s="53"/>
      <c r="XL331" s="53"/>
      <c r="XM331" s="53"/>
      <c r="XN331" s="53"/>
      <c r="XO331" s="53"/>
      <c r="XP331" s="53"/>
      <c r="XQ331" s="53"/>
      <c r="XR331" s="53"/>
      <c r="XS331" s="53"/>
      <c r="XT331" s="53"/>
      <c r="XU331" s="53"/>
      <c r="XV331" s="53"/>
      <c r="XW331" s="53"/>
      <c r="XX331" s="53"/>
      <c r="XY331" s="53"/>
      <c r="XZ331" s="53"/>
      <c r="YA331" s="53"/>
      <c r="YB331" s="53"/>
      <c r="YC331" s="53"/>
      <c r="YD331" s="53"/>
      <c r="YE331" s="53"/>
      <c r="YF331" s="53"/>
      <c r="YG331" s="53"/>
      <c r="YH331" s="53"/>
      <c r="YI331" s="53"/>
      <c r="YJ331" s="53"/>
      <c r="YK331" s="53"/>
      <c r="YL331" s="53"/>
      <c r="YM331" s="53"/>
      <c r="YN331" s="53"/>
      <c r="YO331" s="53"/>
      <c r="YP331" s="53"/>
      <c r="YQ331" s="53"/>
      <c r="YR331" s="53"/>
      <c r="YS331" s="53"/>
      <c r="YT331" s="53"/>
      <c r="YU331" s="53"/>
      <c r="YV331" s="53"/>
      <c r="YW331" s="53"/>
      <c r="YX331" s="53"/>
      <c r="YY331" s="53"/>
      <c r="YZ331" s="53"/>
      <c r="ZA331" s="53"/>
      <c r="ZB331" s="53"/>
      <c r="ZC331" s="53"/>
      <c r="ZD331" s="53"/>
      <c r="ZE331" s="53"/>
      <c r="ZF331" s="53"/>
      <c r="ZG331" s="53"/>
      <c r="ZH331" s="53"/>
      <c r="ZI331" s="53"/>
      <c r="ZJ331" s="53"/>
      <c r="ZK331" s="53"/>
      <c r="ZL331" s="53"/>
      <c r="ZM331" s="53"/>
      <c r="ZN331" s="53"/>
      <c r="ZO331" s="53"/>
      <c r="ZP331" s="53"/>
      <c r="ZQ331" s="53"/>
      <c r="ZR331" s="53"/>
      <c r="ZS331" s="53"/>
      <c r="ZT331" s="53"/>
      <c r="ZU331" s="53"/>
      <c r="ZV331" s="53"/>
      <c r="ZW331" s="53"/>
      <c r="ZX331" s="53"/>
      <c r="ZY331" s="53"/>
      <c r="ZZ331" s="53"/>
      <c r="AAA331" s="53"/>
      <c r="AAB331" s="53"/>
      <c r="AAC331" s="53"/>
      <c r="AAD331" s="53"/>
      <c r="AAE331" s="53"/>
      <c r="AAF331" s="53"/>
      <c r="AAG331" s="53"/>
      <c r="AAH331" s="53"/>
      <c r="AAI331" s="53"/>
      <c r="AAJ331" s="53"/>
      <c r="AAK331" s="53"/>
      <c r="AAL331" s="53"/>
      <c r="AAM331" s="53"/>
      <c r="AAN331" s="53"/>
      <c r="AAO331" s="53"/>
      <c r="AAP331" s="53"/>
      <c r="AAQ331" s="53"/>
      <c r="AAR331" s="53"/>
      <c r="AAS331" s="53"/>
      <c r="AAT331" s="53"/>
      <c r="AAU331" s="53"/>
      <c r="AAV331" s="53"/>
      <c r="AAW331" s="53"/>
      <c r="AAX331" s="53"/>
      <c r="AAY331" s="53"/>
      <c r="AAZ331" s="53"/>
      <c r="ABA331" s="53"/>
      <c r="ABB331" s="53"/>
      <c r="ABC331" s="53"/>
      <c r="ABD331" s="53"/>
      <c r="ABE331" s="53"/>
      <c r="ABF331" s="53"/>
      <c r="ABG331" s="53"/>
      <c r="ABH331" s="53"/>
      <c r="ABI331" s="53"/>
      <c r="ABJ331" s="53"/>
      <c r="ABK331" s="53"/>
      <c r="ABL331" s="53"/>
      <c r="ABM331" s="53"/>
      <c r="ABN331" s="53"/>
      <c r="ABO331" s="53"/>
      <c r="ABP331" s="53"/>
      <c r="ABQ331" s="53"/>
      <c r="ABR331" s="53"/>
      <c r="ABS331" s="53"/>
      <c r="ABT331" s="53"/>
      <c r="ABU331" s="53"/>
      <c r="ABV331" s="53"/>
      <c r="ABW331" s="53"/>
      <c r="ABX331" s="53"/>
      <c r="ABY331" s="53"/>
      <c r="ABZ331" s="53"/>
      <c r="ACA331" s="53"/>
      <c r="ACB331" s="53"/>
      <c r="ACC331" s="53"/>
      <c r="ACD331" s="53"/>
      <c r="ACE331" s="53"/>
      <c r="ACF331" s="53"/>
      <c r="ACG331" s="53"/>
      <c r="ACH331" s="53"/>
      <c r="ACI331" s="53"/>
      <c r="ACJ331" s="53"/>
      <c r="ACK331" s="53"/>
      <c r="ACL331" s="53"/>
      <c r="ACM331" s="53"/>
      <c r="ACN331" s="53"/>
      <c r="ACO331" s="53"/>
      <c r="ACP331" s="53"/>
      <c r="ACQ331" s="53"/>
      <c r="ACR331" s="53"/>
      <c r="ACS331" s="53"/>
      <c r="ACT331" s="53"/>
      <c r="ACU331" s="53"/>
      <c r="ACV331" s="53"/>
      <c r="ACW331" s="53"/>
      <c r="ACX331" s="53"/>
      <c r="ACY331" s="53"/>
      <c r="ACZ331" s="53"/>
      <c r="ADA331" s="53"/>
      <c r="ADB331" s="53"/>
      <c r="ADC331" s="53"/>
      <c r="ADD331" s="53"/>
      <c r="ADE331" s="53"/>
      <c r="ADF331" s="53"/>
      <c r="ADG331" s="53"/>
      <c r="ADH331" s="53"/>
      <c r="ADI331" s="53"/>
      <c r="ADJ331" s="53"/>
      <c r="ADK331" s="53"/>
      <c r="ADL331" s="53"/>
      <c r="ADM331" s="53"/>
      <c r="ADN331" s="53"/>
      <c r="ADO331" s="53"/>
      <c r="ADP331" s="53"/>
      <c r="ADQ331" s="53"/>
      <c r="ADR331" s="53"/>
      <c r="ADS331" s="53"/>
      <c r="ADT331" s="53"/>
      <c r="ADU331" s="53"/>
      <c r="ADV331" s="53"/>
      <c r="ADW331" s="53"/>
      <c r="ADX331" s="53"/>
      <c r="ADY331" s="53"/>
      <c r="ADZ331" s="53"/>
      <c r="AEA331" s="53"/>
      <c r="AEB331" s="53"/>
      <c r="AEC331" s="53"/>
      <c r="AED331" s="53"/>
      <c r="AEE331" s="53"/>
      <c r="AEF331" s="53"/>
      <c r="AEG331" s="53"/>
      <c r="AEH331" s="53"/>
      <c r="AEI331" s="53"/>
      <c r="AEJ331" s="53"/>
      <c r="AEK331" s="53"/>
      <c r="AEL331" s="53"/>
      <c r="AEM331" s="53"/>
      <c r="AEN331" s="53"/>
      <c r="AEO331" s="53"/>
      <c r="AEP331" s="53"/>
      <c r="AEQ331" s="53"/>
      <c r="AER331" s="53"/>
      <c r="AES331" s="53"/>
      <c r="AET331" s="53"/>
      <c r="AEU331" s="53"/>
      <c r="AEV331" s="53"/>
      <c r="AEW331" s="53"/>
      <c r="AEX331" s="53"/>
      <c r="AEY331" s="53"/>
      <c r="AEZ331" s="53"/>
      <c r="AFA331" s="53"/>
      <c r="AFB331" s="53"/>
      <c r="AFC331" s="53"/>
      <c r="AFD331" s="53"/>
      <c r="AFE331" s="53"/>
      <c r="AFF331" s="53"/>
      <c r="AFG331" s="53"/>
      <c r="AFH331" s="53"/>
      <c r="AFI331" s="53"/>
      <c r="AFJ331" s="53"/>
      <c r="AFK331" s="53"/>
      <c r="AFL331" s="53"/>
      <c r="AFM331" s="53"/>
      <c r="AFN331" s="53"/>
      <c r="AFO331" s="53"/>
      <c r="AFP331" s="53"/>
      <c r="AFQ331" s="53"/>
      <c r="AFR331" s="53"/>
      <c r="AFS331" s="53"/>
      <c r="AFT331" s="53"/>
      <c r="AFU331" s="53"/>
      <c r="AFV331" s="53"/>
      <c r="AFW331" s="53"/>
      <c r="AFX331" s="53"/>
      <c r="AFY331" s="53"/>
      <c r="AFZ331" s="53"/>
      <c r="AGA331" s="53"/>
      <c r="AGB331" s="53"/>
      <c r="AGC331" s="53"/>
      <c r="AGD331" s="53"/>
      <c r="AGE331" s="53"/>
      <c r="AGF331" s="53"/>
      <c r="AGG331" s="53"/>
      <c r="AGH331" s="53"/>
      <c r="AGI331" s="53"/>
      <c r="AGJ331" s="53"/>
      <c r="AGK331" s="53"/>
      <c r="AGL331" s="53"/>
      <c r="AGM331" s="53"/>
      <c r="AGN331" s="53"/>
      <c r="AGO331" s="53"/>
      <c r="AGP331" s="53"/>
      <c r="AGQ331" s="53"/>
      <c r="AGR331" s="53"/>
      <c r="AGS331" s="53"/>
      <c r="AGT331" s="53"/>
      <c r="AGU331" s="53"/>
      <c r="AGV331" s="53"/>
      <c r="AGW331" s="53"/>
      <c r="AGX331" s="53"/>
      <c r="AGY331" s="53"/>
      <c r="AGZ331" s="53"/>
      <c r="AHA331" s="53"/>
      <c r="AHB331" s="53"/>
      <c r="AHC331" s="53"/>
      <c r="AHD331" s="53"/>
      <c r="AHE331" s="53"/>
      <c r="AHF331" s="53"/>
      <c r="AHG331" s="53"/>
      <c r="AHH331" s="53"/>
      <c r="AHI331" s="53"/>
      <c r="AHJ331" s="53"/>
      <c r="AHK331" s="53"/>
      <c r="AHL331" s="53"/>
      <c r="AHM331" s="53"/>
      <c r="AHN331" s="53"/>
      <c r="AHO331" s="53"/>
      <c r="AHP331" s="53"/>
      <c r="AHQ331" s="53"/>
      <c r="AHR331" s="53"/>
      <c r="AHS331" s="53"/>
      <c r="AHT331" s="53"/>
      <c r="AHU331" s="53"/>
      <c r="AHV331" s="53"/>
      <c r="AHW331" s="53"/>
      <c r="AHX331" s="53"/>
      <c r="AHY331" s="53"/>
      <c r="AHZ331" s="53"/>
      <c r="AIA331" s="53"/>
      <c r="AIB331" s="53"/>
      <c r="AIC331" s="53"/>
      <c r="AID331" s="53"/>
      <c r="AIE331" s="53"/>
      <c r="AIF331" s="53"/>
      <c r="AIG331" s="53"/>
      <c r="AIH331" s="53"/>
      <c r="AII331" s="53"/>
      <c r="AIJ331" s="53"/>
      <c r="AIK331" s="53"/>
      <c r="AIL331" s="53"/>
      <c r="AIM331" s="53"/>
      <c r="AIN331" s="53"/>
      <c r="AIO331" s="53"/>
      <c r="AIP331" s="53"/>
      <c r="AIQ331" s="53"/>
      <c r="AIR331" s="53"/>
      <c r="AIS331" s="53"/>
      <c r="AIT331" s="53"/>
      <c r="AIU331" s="53"/>
      <c r="AIV331" s="53"/>
      <c r="AIW331" s="53"/>
      <c r="AIX331" s="53"/>
      <c r="AIY331" s="53"/>
      <c r="AIZ331" s="53"/>
      <c r="AJA331" s="53"/>
      <c r="AJB331" s="53"/>
      <c r="AJC331" s="53"/>
      <c r="AJD331" s="53"/>
      <c r="AJE331" s="53"/>
      <c r="AJF331" s="53"/>
      <c r="AJG331" s="53"/>
      <c r="AJH331" s="53"/>
      <c r="AJI331" s="53"/>
      <c r="AJJ331" s="53"/>
      <c r="AJK331" s="53"/>
      <c r="AJL331" s="53"/>
      <c r="AJM331" s="53"/>
      <c r="AJN331" s="53"/>
      <c r="AJO331" s="53"/>
      <c r="AJP331" s="53"/>
      <c r="AJQ331" s="53"/>
      <c r="AJR331" s="53"/>
      <c r="AJS331" s="53"/>
      <c r="AJT331" s="53"/>
      <c r="AJU331" s="53"/>
      <c r="AJV331" s="53"/>
      <c r="AJW331" s="53"/>
      <c r="AJX331" s="53"/>
      <c r="AJY331" s="53"/>
      <c r="AJZ331" s="53"/>
      <c r="AKA331" s="53"/>
      <c r="AKB331" s="53"/>
      <c r="AKC331" s="53"/>
      <c r="AKD331" s="53"/>
      <c r="AKE331" s="53"/>
      <c r="AKF331" s="53"/>
      <c r="AKG331" s="53"/>
      <c r="AKH331" s="53"/>
      <c r="AKI331" s="53"/>
      <c r="AKJ331" s="53"/>
      <c r="AKK331" s="53"/>
      <c r="AKL331" s="53"/>
      <c r="AKM331" s="53"/>
      <c r="AKN331" s="53"/>
      <c r="AKO331" s="53"/>
      <c r="AKP331" s="53"/>
      <c r="AKQ331" s="53"/>
      <c r="AKR331" s="53"/>
      <c r="AKS331" s="53"/>
      <c r="AKT331" s="53"/>
      <c r="AKU331" s="53"/>
      <c r="AKV331" s="53"/>
      <c r="AKW331" s="53"/>
      <c r="AKX331" s="53"/>
      <c r="AKY331" s="53"/>
      <c r="AKZ331" s="53"/>
      <c r="ALA331" s="53"/>
      <c r="ALB331" s="53"/>
      <c r="ALC331" s="53"/>
      <c r="ALD331" s="53"/>
      <c r="ALE331" s="53"/>
      <c r="ALF331" s="53"/>
      <c r="ALG331" s="53"/>
      <c r="ALH331" s="53"/>
      <c r="ALI331" s="53"/>
      <c r="ALJ331" s="53"/>
      <c r="ALK331" s="53"/>
      <c r="ALL331" s="53"/>
      <c r="ALM331" s="53"/>
      <c r="ALN331" s="53"/>
      <c r="ALO331" s="53"/>
      <c r="ALP331" s="53"/>
      <c r="ALQ331" s="53"/>
      <c r="ALR331" s="53"/>
      <c r="ALS331" s="53"/>
      <c r="ALT331" s="53"/>
    </row>
    <row r="332" spans="1:1008" customFormat="1" ht="30" customHeight="1">
      <c r="A332" s="109" t="s">
        <v>191</v>
      </c>
      <c r="B332" s="110"/>
      <c r="C332" s="39" t="s">
        <v>175</v>
      </c>
      <c r="D332" s="45" t="s">
        <v>176</v>
      </c>
      <c r="E332" s="6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  <c r="AY332" s="53"/>
      <c r="AZ332" s="53"/>
      <c r="BA332" s="53"/>
      <c r="BB332" s="53"/>
      <c r="BC332" s="53"/>
      <c r="BD332" s="53"/>
      <c r="BE332" s="53"/>
      <c r="BF332" s="53"/>
      <c r="BG332" s="53"/>
      <c r="BH332" s="53"/>
      <c r="BI332" s="53"/>
      <c r="BJ332" s="53"/>
      <c r="BK332" s="53"/>
      <c r="BL332" s="53"/>
      <c r="BM332" s="53"/>
      <c r="BN332" s="53"/>
      <c r="BO332" s="53"/>
      <c r="BP332" s="53"/>
      <c r="BQ332" s="53"/>
      <c r="BR332" s="53"/>
      <c r="BS332" s="53"/>
      <c r="BT332" s="53"/>
      <c r="BU332" s="53"/>
      <c r="BV332" s="53"/>
      <c r="BW332" s="53"/>
      <c r="BX332" s="53"/>
      <c r="BY332" s="53"/>
      <c r="BZ332" s="53"/>
      <c r="CA332" s="53"/>
      <c r="CB332" s="53"/>
      <c r="CC332" s="53"/>
      <c r="CD332" s="53"/>
      <c r="CE332" s="53"/>
      <c r="CF332" s="53"/>
      <c r="CG332" s="53"/>
      <c r="CH332" s="53"/>
      <c r="CI332" s="53"/>
      <c r="CJ332" s="53"/>
      <c r="CK332" s="53"/>
      <c r="CL332" s="53"/>
      <c r="CM332" s="53"/>
      <c r="CN332" s="53"/>
      <c r="CO332" s="53"/>
      <c r="CP332" s="53"/>
      <c r="CQ332" s="53"/>
      <c r="CR332" s="53"/>
      <c r="CS332" s="53"/>
      <c r="CT332" s="53"/>
      <c r="CU332" s="53"/>
      <c r="CV332" s="53"/>
      <c r="CW332" s="53"/>
      <c r="CX332" s="53"/>
      <c r="CY332" s="53"/>
      <c r="CZ332" s="53"/>
      <c r="DA332" s="53"/>
      <c r="DB332" s="53"/>
      <c r="DC332" s="53"/>
      <c r="DD332" s="53"/>
      <c r="DE332" s="53"/>
      <c r="DF332" s="53"/>
      <c r="DG332" s="53"/>
      <c r="DH332" s="53"/>
      <c r="DI332" s="53"/>
      <c r="DJ332" s="53"/>
      <c r="DK332" s="53"/>
      <c r="DL332" s="53"/>
      <c r="DM332" s="53"/>
      <c r="DN332" s="53"/>
      <c r="DO332" s="53"/>
      <c r="DP332" s="53"/>
      <c r="DQ332" s="53"/>
      <c r="DR332" s="53"/>
      <c r="DS332" s="53"/>
      <c r="DT332" s="53"/>
      <c r="DU332" s="53"/>
      <c r="DV332" s="53"/>
      <c r="DW332" s="53"/>
      <c r="DX332" s="53"/>
      <c r="DY332" s="53"/>
      <c r="DZ332" s="53"/>
      <c r="EA332" s="53"/>
      <c r="EB332" s="53"/>
      <c r="EC332" s="53"/>
      <c r="ED332" s="53"/>
      <c r="EE332" s="53"/>
      <c r="EF332" s="53"/>
      <c r="EG332" s="53"/>
      <c r="EH332" s="53"/>
      <c r="EI332" s="53"/>
      <c r="EJ332" s="53"/>
      <c r="EK332" s="53"/>
      <c r="EL332" s="53"/>
      <c r="EM332" s="53"/>
      <c r="EN332" s="53"/>
      <c r="EO332" s="53"/>
      <c r="EP332" s="53"/>
      <c r="EQ332" s="53"/>
      <c r="ER332" s="53"/>
      <c r="ES332" s="53"/>
      <c r="ET332" s="53"/>
      <c r="EU332" s="53"/>
      <c r="EV332" s="53"/>
      <c r="EW332" s="53"/>
      <c r="EX332" s="53"/>
      <c r="EY332" s="53"/>
      <c r="EZ332" s="53"/>
      <c r="FA332" s="53"/>
      <c r="FB332" s="53"/>
      <c r="FC332" s="53"/>
      <c r="FD332" s="53"/>
      <c r="FE332" s="53"/>
      <c r="FF332" s="53"/>
      <c r="FG332" s="53"/>
      <c r="FH332" s="53"/>
      <c r="FI332" s="53"/>
      <c r="FJ332" s="53"/>
      <c r="FK332" s="53"/>
      <c r="FL332" s="53"/>
      <c r="FM332" s="53"/>
      <c r="FN332" s="53"/>
      <c r="FO332" s="53"/>
      <c r="FP332" s="53"/>
      <c r="FQ332" s="53"/>
      <c r="FR332" s="53"/>
      <c r="FS332" s="53"/>
      <c r="FT332" s="53"/>
      <c r="FU332" s="53"/>
      <c r="FV332" s="53"/>
      <c r="FW332" s="53"/>
      <c r="FX332" s="53"/>
      <c r="FY332" s="53"/>
      <c r="FZ332" s="53"/>
      <c r="GA332" s="53"/>
      <c r="GB332" s="53"/>
      <c r="GC332" s="53"/>
      <c r="GD332" s="53"/>
      <c r="GE332" s="53"/>
      <c r="GF332" s="53"/>
      <c r="GG332" s="53"/>
      <c r="GH332" s="53"/>
      <c r="GI332" s="53"/>
      <c r="GJ332" s="53"/>
      <c r="GK332" s="53"/>
      <c r="GL332" s="53"/>
      <c r="GM332" s="53"/>
      <c r="GN332" s="53"/>
      <c r="GO332" s="53"/>
      <c r="GP332" s="53"/>
      <c r="GQ332" s="53"/>
      <c r="GR332" s="53"/>
      <c r="GS332" s="53"/>
      <c r="GT332" s="53"/>
      <c r="GU332" s="53"/>
      <c r="GV332" s="53"/>
      <c r="GW332" s="53"/>
      <c r="GX332" s="53"/>
      <c r="GY332" s="53"/>
      <c r="GZ332" s="53"/>
      <c r="HA332" s="53"/>
      <c r="HB332" s="53"/>
      <c r="HC332" s="53"/>
      <c r="HD332" s="53"/>
      <c r="HE332" s="53"/>
      <c r="HF332" s="53"/>
      <c r="HG332" s="53"/>
      <c r="HH332" s="53"/>
      <c r="HI332" s="53"/>
      <c r="HJ332" s="53"/>
      <c r="HK332" s="53"/>
      <c r="HL332" s="53"/>
      <c r="HM332" s="53"/>
      <c r="HN332" s="53"/>
      <c r="HO332" s="53"/>
      <c r="HP332" s="53"/>
      <c r="HQ332" s="53"/>
      <c r="HR332" s="53"/>
      <c r="HS332" s="53"/>
      <c r="HT332" s="53"/>
      <c r="HU332" s="53"/>
      <c r="HV332" s="53"/>
      <c r="HW332" s="53"/>
      <c r="HX332" s="53"/>
      <c r="HY332" s="53"/>
      <c r="HZ332" s="53"/>
      <c r="IA332" s="53"/>
      <c r="IB332" s="53"/>
      <c r="IC332" s="53"/>
      <c r="ID332" s="53"/>
      <c r="IE332" s="53"/>
      <c r="IF332" s="53"/>
      <c r="IG332" s="53"/>
      <c r="IH332" s="53"/>
      <c r="II332" s="53"/>
      <c r="IJ332" s="53"/>
      <c r="IK332" s="53"/>
      <c r="IL332" s="53"/>
      <c r="IM332" s="53"/>
      <c r="IN332" s="53"/>
      <c r="IO332" s="53"/>
      <c r="IP332" s="53"/>
      <c r="IQ332" s="53"/>
      <c r="IR332" s="53"/>
      <c r="IS332" s="53"/>
      <c r="IT332" s="53"/>
      <c r="IU332" s="53"/>
      <c r="IV332" s="53"/>
      <c r="IW332" s="53"/>
      <c r="IX332" s="53"/>
      <c r="IY332" s="53"/>
      <c r="IZ332" s="53"/>
      <c r="JA332" s="53"/>
      <c r="JB332" s="53"/>
      <c r="JC332" s="53"/>
      <c r="JD332" s="53"/>
      <c r="JE332" s="53"/>
      <c r="JF332" s="53"/>
      <c r="JG332" s="53"/>
      <c r="JH332" s="53"/>
      <c r="JI332" s="53"/>
      <c r="JJ332" s="53"/>
      <c r="JK332" s="53"/>
      <c r="JL332" s="53"/>
      <c r="JM332" s="53"/>
      <c r="JN332" s="53"/>
      <c r="JO332" s="53"/>
      <c r="JP332" s="53"/>
      <c r="JQ332" s="53"/>
      <c r="JR332" s="53"/>
      <c r="JS332" s="53"/>
      <c r="JT332" s="53"/>
      <c r="JU332" s="53"/>
      <c r="JV332" s="53"/>
      <c r="JW332" s="53"/>
      <c r="JX332" s="53"/>
      <c r="JY332" s="53"/>
      <c r="JZ332" s="53"/>
      <c r="KA332" s="53"/>
      <c r="KB332" s="53"/>
      <c r="KC332" s="53"/>
      <c r="KD332" s="53"/>
      <c r="KE332" s="53"/>
      <c r="KF332" s="53"/>
      <c r="KG332" s="53"/>
      <c r="KH332" s="53"/>
      <c r="KI332" s="53"/>
      <c r="KJ332" s="53"/>
      <c r="KK332" s="53"/>
      <c r="KL332" s="53"/>
      <c r="KM332" s="53"/>
      <c r="KN332" s="53"/>
      <c r="KO332" s="53"/>
      <c r="KP332" s="53"/>
      <c r="KQ332" s="53"/>
      <c r="KR332" s="53"/>
      <c r="KS332" s="53"/>
      <c r="KT332" s="53"/>
      <c r="KU332" s="53"/>
      <c r="KV332" s="53"/>
      <c r="KW332" s="53"/>
      <c r="KX332" s="53"/>
      <c r="KY332" s="53"/>
      <c r="KZ332" s="53"/>
      <c r="LA332" s="53"/>
      <c r="LB332" s="53"/>
      <c r="LC332" s="53"/>
      <c r="LD332" s="53"/>
      <c r="LE332" s="53"/>
      <c r="LF332" s="53"/>
      <c r="LG332" s="53"/>
      <c r="LH332" s="53"/>
      <c r="LI332" s="53"/>
      <c r="LJ332" s="53"/>
      <c r="LK332" s="53"/>
      <c r="LL332" s="53"/>
      <c r="LM332" s="53"/>
      <c r="LN332" s="53"/>
      <c r="LO332" s="53"/>
      <c r="LP332" s="53"/>
      <c r="LQ332" s="53"/>
      <c r="LR332" s="53"/>
      <c r="LS332" s="53"/>
      <c r="LT332" s="53"/>
      <c r="LU332" s="53"/>
      <c r="LV332" s="53"/>
      <c r="LW332" s="53"/>
      <c r="LX332" s="53"/>
      <c r="LY332" s="53"/>
      <c r="LZ332" s="53"/>
      <c r="MA332" s="53"/>
      <c r="MB332" s="53"/>
      <c r="MC332" s="53"/>
      <c r="MD332" s="53"/>
      <c r="ME332" s="53"/>
      <c r="MF332" s="53"/>
      <c r="MG332" s="53"/>
      <c r="MH332" s="53"/>
      <c r="MI332" s="53"/>
      <c r="MJ332" s="53"/>
      <c r="MK332" s="53"/>
      <c r="ML332" s="53"/>
      <c r="MM332" s="53"/>
      <c r="MN332" s="53"/>
      <c r="MO332" s="53"/>
      <c r="MP332" s="53"/>
      <c r="MQ332" s="53"/>
      <c r="MR332" s="53"/>
      <c r="MS332" s="53"/>
      <c r="MT332" s="53"/>
      <c r="MU332" s="53"/>
      <c r="MV332" s="53"/>
      <c r="MW332" s="53"/>
      <c r="MX332" s="53"/>
      <c r="MY332" s="53"/>
      <c r="MZ332" s="53"/>
      <c r="NA332" s="53"/>
      <c r="NB332" s="53"/>
      <c r="NC332" s="53"/>
      <c r="ND332" s="53"/>
      <c r="NE332" s="53"/>
      <c r="NF332" s="53"/>
      <c r="NG332" s="53"/>
      <c r="NH332" s="53"/>
      <c r="NI332" s="53"/>
      <c r="NJ332" s="53"/>
      <c r="NK332" s="53"/>
      <c r="NL332" s="53"/>
      <c r="NM332" s="53"/>
      <c r="NN332" s="53"/>
      <c r="NO332" s="53"/>
      <c r="NP332" s="53"/>
      <c r="NQ332" s="53"/>
      <c r="NR332" s="53"/>
      <c r="NS332" s="53"/>
      <c r="NT332" s="53"/>
      <c r="NU332" s="53"/>
      <c r="NV332" s="53"/>
      <c r="NW332" s="53"/>
      <c r="NX332" s="53"/>
      <c r="NY332" s="53"/>
      <c r="NZ332" s="53"/>
      <c r="OA332" s="53"/>
      <c r="OB332" s="53"/>
      <c r="OC332" s="53"/>
      <c r="OD332" s="53"/>
      <c r="OE332" s="53"/>
      <c r="OF332" s="53"/>
      <c r="OG332" s="53"/>
      <c r="OH332" s="53"/>
      <c r="OI332" s="53"/>
      <c r="OJ332" s="53"/>
      <c r="OK332" s="53"/>
      <c r="OL332" s="53"/>
      <c r="OM332" s="53"/>
      <c r="ON332" s="53"/>
      <c r="OO332" s="53"/>
      <c r="OP332" s="53"/>
      <c r="OQ332" s="53"/>
      <c r="OR332" s="53"/>
      <c r="OS332" s="53"/>
      <c r="OT332" s="53"/>
      <c r="OU332" s="53"/>
      <c r="OV332" s="53"/>
      <c r="OW332" s="53"/>
      <c r="OX332" s="53"/>
      <c r="OY332" s="53"/>
      <c r="OZ332" s="53"/>
      <c r="PA332" s="53"/>
      <c r="PB332" s="53"/>
      <c r="PC332" s="53"/>
      <c r="PD332" s="53"/>
      <c r="PE332" s="53"/>
      <c r="PF332" s="53"/>
      <c r="PG332" s="53"/>
      <c r="PH332" s="53"/>
      <c r="PI332" s="53"/>
      <c r="PJ332" s="53"/>
      <c r="PK332" s="53"/>
      <c r="PL332" s="53"/>
      <c r="PM332" s="53"/>
      <c r="PN332" s="53"/>
      <c r="PO332" s="53"/>
      <c r="PP332" s="53"/>
      <c r="PQ332" s="53"/>
      <c r="PR332" s="53"/>
      <c r="PS332" s="53"/>
      <c r="PT332" s="53"/>
      <c r="PU332" s="53"/>
      <c r="PV332" s="53"/>
      <c r="PW332" s="53"/>
      <c r="PX332" s="53"/>
      <c r="PY332" s="53"/>
      <c r="PZ332" s="53"/>
      <c r="QA332" s="53"/>
      <c r="QB332" s="53"/>
      <c r="QC332" s="53"/>
      <c r="QD332" s="53"/>
      <c r="QE332" s="53"/>
      <c r="QF332" s="53"/>
      <c r="QG332" s="53"/>
      <c r="QH332" s="53"/>
      <c r="QI332" s="53"/>
      <c r="QJ332" s="53"/>
      <c r="QK332" s="53"/>
      <c r="QL332" s="53"/>
      <c r="QM332" s="53"/>
      <c r="QN332" s="53"/>
      <c r="QO332" s="53"/>
      <c r="QP332" s="53"/>
      <c r="QQ332" s="53"/>
      <c r="QR332" s="53"/>
      <c r="QS332" s="53"/>
      <c r="QT332" s="53"/>
      <c r="QU332" s="53"/>
      <c r="QV332" s="53"/>
      <c r="QW332" s="53"/>
      <c r="QX332" s="53"/>
      <c r="QY332" s="53"/>
      <c r="QZ332" s="53"/>
      <c r="RA332" s="53"/>
      <c r="RB332" s="53"/>
      <c r="RC332" s="53"/>
      <c r="RD332" s="53"/>
      <c r="RE332" s="53"/>
      <c r="RF332" s="53"/>
      <c r="RG332" s="53"/>
      <c r="RH332" s="53"/>
      <c r="RI332" s="53"/>
      <c r="RJ332" s="53"/>
      <c r="RK332" s="53"/>
      <c r="RL332" s="53"/>
      <c r="RM332" s="53"/>
      <c r="RN332" s="53"/>
      <c r="RO332" s="53"/>
      <c r="RP332" s="53"/>
      <c r="RQ332" s="53"/>
      <c r="RR332" s="53"/>
      <c r="RS332" s="53"/>
      <c r="RT332" s="53"/>
      <c r="RU332" s="53"/>
      <c r="RV332" s="53"/>
      <c r="RW332" s="53"/>
      <c r="RX332" s="53"/>
      <c r="RY332" s="53"/>
      <c r="RZ332" s="53"/>
      <c r="SA332" s="53"/>
      <c r="SB332" s="53"/>
      <c r="SC332" s="53"/>
      <c r="SD332" s="53"/>
      <c r="SE332" s="53"/>
      <c r="SF332" s="53"/>
      <c r="SG332" s="53"/>
      <c r="SH332" s="53"/>
      <c r="SI332" s="53"/>
      <c r="SJ332" s="53"/>
      <c r="SK332" s="53"/>
      <c r="SL332" s="53"/>
      <c r="SM332" s="53"/>
      <c r="SN332" s="53"/>
      <c r="SO332" s="53"/>
      <c r="SP332" s="53"/>
      <c r="SQ332" s="53"/>
      <c r="SR332" s="53"/>
      <c r="SS332" s="53"/>
      <c r="ST332" s="53"/>
      <c r="SU332" s="53"/>
      <c r="SV332" s="53"/>
      <c r="SW332" s="53"/>
      <c r="SX332" s="53"/>
      <c r="SY332" s="53"/>
      <c r="SZ332" s="53"/>
      <c r="TA332" s="53"/>
      <c r="TB332" s="53"/>
      <c r="TC332" s="53"/>
      <c r="TD332" s="53"/>
      <c r="TE332" s="53"/>
      <c r="TF332" s="53"/>
      <c r="TG332" s="53"/>
      <c r="TH332" s="53"/>
      <c r="TI332" s="53"/>
      <c r="TJ332" s="53"/>
      <c r="TK332" s="53"/>
      <c r="TL332" s="53"/>
      <c r="TM332" s="53"/>
      <c r="TN332" s="53"/>
      <c r="TO332" s="53"/>
      <c r="TP332" s="53"/>
      <c r="TQ332" s="53"/>
      <c r="TR332" s="53"/>
      <c r="TS332" s="53"/>
      <c r="TT332" s="53"/>
      <c r="TU332" s="53"/>
      <c r="TV332" s="53"/>
      <c r="TW332" s="53"/>
      <c r="TX332" s="53"/>
      <c r="TY332" s="53"/>
      <c r="TZ332" s="53"/>
      <c r="UA332" s="53"/>
      <c r="UB332" s="53"/>
      <c r="UC332" s="53"/>
      <c r="UD332" s="53"/>
      <c r="UE332" s="53"/>
      <c r="UF332" s="53"/>
      <c r="UG332" s="53"/>
      <c r="UH332" s="53"/>
      <c r="UI332" s="53"/>
      <c r="UJ332" s="53"/>
      <c r="UK332" s="53"/>
      <c r="UL332" s="53"/>
      <c r="UM332" s="53"/>
      <c r="UN332" s="53"/>
      <c r="UO332" s="53"/>
      <c r="UP332" s="53"/>
      <c r="UQ332" s="53"/>
      <c r="UR332" s="53"/>
      <c r="US332" s="53"/>
      <c r="UT332" s="53"/>
      <c r="UU332" s="53"/>
      <c r="UV332" s="53"/>
      <c r="UW332" s="53"/>
      <c r="UX332" s="53"/>
      <c r="UY332" s="53"/>
      <c r="UZ332" s="53"/>
      <c r="VA332" s="53"/>
      <c r="VB332" s="53"/>
      <c r="VC332" s="53"/>
      <c r="VD332" s="53"/>
      <c r="VE332" s="53"/>
      <c r="VF332" s="53"/>
      <c r="VG332" s="53"/>
      <c r="VH332" s="53"/>
      <c r="VI332" s="53"/>
      <c r="VJ332" s="53"/>
      <c r="VK332" s="53"/>
      <c r="VL332" s="53"/>
      <c r="VM332" s="53"/>
      <c r="VN332" s="53"/>
      <c r="VO332" s="53"/>
      <c r="VP332" s="53"/>
      <c r="VQ332" s="53"/>
      <c r="VR332" s="53"/>
      <c r="VS332" s="53"/>
      <c r="VT332" s="53"/>
      <c r="VU332" s="53"/>
      <c r="VV332" s="53"/>
      <c r="VW332" s="53"/>
      <c r="VX332" s="53"/>
      <c r="VY332" s="53"/>
      <c r="VZ332" s="53"/>
      <c r="WA332" s="53"/>
      <c r="WB332" s="53"/>
      <c r="WC332" s="53"/>
      <c r="WD332" s="53"/>
      <c r="WE332" s="53"/>
      <c r="WF332" s="53"/>
      <c r="WG332" s="53"/>
      <c r="WH332" s="53"/>
      <c r="WI332" s="53"/>
      <c r="WJ332" s="53"/>
      <c r="WK332" s="53"/>
      <c r="WL332" s="53"/>
      <c r="WM332" s="53"/>
      <c r="WN332" s="53"/>
      <c r="WO332" s="53"/>
      <c r="WP332" s="53"/>
      <c r="WQ332" s="53"/>
      <c r="WR332" s="53"/>
      <c r="WS332" s="53"/>
      <c r="WT332" s="53"/>
      <c r="WU332" s="53"/>
      <c r="WV332" s="53"/>
      <c r="WW332" s="53"/>
      <c r="WX332" s="53"/>
      <c r="WY332" s="53"/>
      <c r="WZ332" s="53"/>
      <c r="XA332" s="53"/>
      <c r="XB332" s="53"/>
      <c r="XC332" s="53"/>
      <c r="XD332" s="53"/>
      <c r="XE332" s="53"/>
      <c r="XF332" s="53"/>
      <c r="XG332" s="53"/>
      <c r="XH332" s="53"/>
      <c r="XI332" s="53"/>
      <c r="XJ332" s="53"/>
      <c r="XK332" s="53"/>
      <c r="XL332" s="53"/>
      <c r="XM332" s="53"/>
      <c r="XN332" s="53"/>
      <c r="XO332" s="53"/>
      <c r="XP332" s="53"/>
      <c r="XQ332" s="53"/>
      <c r="XR332" s="53"/>
      <c r="XS332" s="53"/>
      <c r="XT332" s="53"/>
      <c r="XU332" s="53"/>
      <c r="XV332" s="53"/>
      <c r="XW332" s="53"/>
      <c r="XX332" s="53"/>
      <c r="XY332" s="53"/>
      <c r="XZ332" s="53"/>
      <c r="YA332" s="53"/>
      <c r="YB332" s="53"/>
      <c r="YC332" s="53"/>
      <c r="YD332" s="53"/>
      <c r="YE332" s="53"/>
      <c r="YF332" s="53"/>
      <c r="YG332" s="53"/>
      <c r="YH332" s="53"/>
      <c r="YI332" s="53"/>
      <c r="YJ332" s="53"/>
      <c r="YK332" s="53"/>
      <c r="YL332" s="53"/>
      <c r="YM332" s="53"/>
      <c r="YN332" s="53"/>
      <c r="YO332" s="53"/>
      <c r="YP332" s="53"/>
      <c r="YQ332" s="53"/>
      <c r="YR332" s="53"/>
      <c r="YS332" s="53"/>
      <c r="YT332" s="53"/>
      <c r="YU332" s="53"/>
      <c r="YV332" s="53"/>
      <c r="YW332" s="53"/>
      <c r="YX332" s="53"/>
      <c r="YY332" s="53"/>
      <c r="YZ332" s="53"/>
      <c r="ZA332" s="53"/>
      <c r="ZB332" s="53"/>
      <c r="ZC332" s="53"/>
      <c r="ZD332" s="53"/>
      <c r="ZE332" s="53"/>
      <c r="ZF332" s="53"/>
      <c r="ZG332" s="53"/>
      <c r="ZH332" s="53"/>
      <c r="ZI332" s="53"/>
      <c r="ZJ332" s="53"/>
      <c r="ZK332" s="53"/>
      <c r="ZL332" s="53"/>
      <c r="ZM332" s="53"/>
      <c r="ZN332" s="53"/>
      <c r="ZO332" s="53"/>
      <c r="ZP332" s="53"/>
      <c r="ZQ332" s="53"/>
      <c r="ZR332" s="53"/>
      <c r="ZS332" s="53"/>
      <c r="ZT332" s="53"/>
      <c r="ZU332" s="53"/>
      <c r="ZV332" s="53"/>
      <c r="ZW332" s="53"/>
      <c r="ZX332" s="53"/>
      <c r="ZY332" s="53"/>
      <c r="ZZ332" s="53"/>
      <c r="AAA332" s="53"/>
      <c r="AAB332" s="53"/>
      <c r="AAC332" s="53"/>
      <c r="AAD332" s="53"/>
      <c r="AAE332" s="53"/>
      <c r="AAF332" s="53"/>
      <c r="AAG332" s="53"/>
      <c r="AAH332" s="53"/>
      <c r="AAI332" s="53"/>
      <c r="AAJ332" s="53"/>
      <c r="AAK332" s="53"/>
      <c r="AAL332" s="53"/>
      <c r="AAM332" s="53"/>
      <c r="AAN332" s="53"/>
      <c r="AAO332" s="53"/>
      <c r="AAP332" s="53"/>
      <c r="AAQ332" s="53"/>
      <c r="AAR332" s="53"/>
      <c r="AAS332" s="53"/>
      <c r="AAT332" s="53"/>
      <c r="AAU332" s="53"/>
      <c r="AAV332" s="53"/>
      <c r="AAW332" s="53"/>
      <c r="AAX332" s="53"/>
      <c r="AAY332" s="53"/>
      <c r="AAZ332" s="53"/>
      <c r="ABA332" s="53"/>
      <c r="ABB332" s="53"/>
      <c r="ABC332" s="53"/>
      <c r="ABD332" s="53"/>
      <c r="ABE332" s="53"/>
      <c r="ABF332" s="53"/>
      <c r="ABG332" s="53"/>
      <c r="ABH332" s="53"/>
      <c r="ABI332" s="53"/>
      <c r="ABJ332" s="53"/>
      <c r="ABK332" s="53"/>
      <c r="ABL332" s="53"/>
      <c r="ABM332" s="53"/>
      <c r="ABN332" s="53"/>
      <c r="ABO332" s="53"/>
      <c r="ABP332" s="53"/>
      <c r="ABQ332" s="53"/>
      <c r="ABR332" s="53"/>
      <c r="ABS332" s="53"/>
      <c r="ABT332" s="53"/>
      <c r="ABU332" s="53"/>
      <c r="ABV332" s="53"/>
      <c r="ABW332" s="53"/>
      <c r="ABX332" s="53"/>
      <c r="ABY332" s="53"/>
      <c r="ABZ332" s="53"/>
      <c r="ACA332" s="53"/>
      <c r="ACB332" s="53"/>
      <c r="ACC332" s="53"/>
      <c r="ACD332" s="53"/>
      <c r="ACE332" s="53"/>
      <c r="ACF332" s="53"/>
      <c r="ACG332" s="53"/>
      <c r="ACH332" s="53"/>
      <c r="ACI332" s="53"/>
      <c r="ACJ332" s="53"/>
      <c r="ACK332" s="53"/>
      <c r="ACL332" s="53"/>
      <c r="ACM332" s="53"/>
      <c r="ACN332" s="53"/>
      <c r="ACO332" s="53"/>
      <c r="ACP332" s="53"/>
      <c r="ACQ332" s="53"/>
      <c r="ACR332" s="53"/>
      <c r="ACS332" s="53"/>
      <c r="ACT332" s="53"/>
      <c r="ACU332" s="53"/>
      <c r="ACV332" s="53"/>
      <c r="ACW332" s="53"/>
      <c r="ACX332" s="53"/>
      <c r="ACY332" s="53"/>
      <c r="ACZ332" s="53"/>
      <c r="ADA332" s="53"/>
      <c r="ADB332" s="53"/>
      <c r="ADC332" s="53"/>
      <c r="ADD332" s="53"/>
      <c r="ADE332" s="53"/>
      <c r="ADF332" s="53"/>
      <c r="ADG332" s="53"/>
      <c r="ADH332" s="53"/>
      <c r="ADI332" s="53"/>
      <c r="ADJ332" s="53"/>
      <c r="ADK332" s="53"/>
      <c r="ADL332" s="53"/>
      <c r="ADM332" s="53"/>
      <c r="ADN332" s="53"/>
      <c r="ADO332" s="53"/>
      <c r="ADP332" s="53"/>
      <c r="ADQ332" s="53"/>
      <c r="ADR332" s="53"/>
      <c r="ADS332" s="53"/>
      <c r="ADT332" s="53"/>
      <c r="ADU332" s="53"/>
      <c r="ADV332" s="53"/>
      <c r="ADW332" s="53"/>
      <c r="ADX332" s="53"/>
      <c r="ADY332" s="53"/>
      <c r="ADZ332" s="53"/>
      <c r="AEA332" s="53"/>
      <c r="AEB332" s="53"/>
      <c r="AEC332" s="53"/>
      <c r="AED332" s="53"/>
      <c r="AEE332" s="53"/>
      <c r="AEF332" s="53"/>
      <c r="AEG332" s="53"/>
      <c r="AEH332" s="53"/>
      <c r="AEI332" s="53"/>
      <c r="AEJ332" s="53"/>
      <c r="AEK332" s="53"/>
      <c r="AEL332" s="53"/>
      <c r="AEM332" s="53"/>
      <c r="AEN332" s="53"/>
      <c r="AEO332" s="53"/>
      <c r="AEP332" s="53"/>
      <c r="AEQ332" s="53"/>
      <c r="AER332" s="53"/>
      <c r="AES332" s="53"/>
      <c r="AET332" s="53"/>
      <c r="AEU332" s="53"/>
      <c r="AEV332" s="53"/>
      <c r="AEW332" s="53"/>
      <c r="AEX332" s="53"/>
      <c r="AEY332" s="53"/>
      <c r="AEZ332" s="53"/>
      <c r="AFA332" s="53"/>
      <c r="AFB332" s="53"/>
      <c r="AFC332" s="53"/>
      <c r="AFD332" s="53"/>
      <c r="AFE332" s="53"/>
      <c r="AFF332" s="53"/>
      <c r="AFG332" s="53"/>
      <c r="AFH332" s="53"/>
      <c r="AFI332" s="53"/>
      <c r="AFJ332" s="53"/>
      <c r="AFK332" s="53"/>
      <c r="AFL332" s="53"/>
      <c r="AFM332" s="53"/>
      <c r="AFN332" s="53"/>
      <c r="AFO332" s="53"/>
      <c r="AFP332" s="53"/>
      <c r="AFQ332" s="53"/>
      <c r="AFR332" s="53"/>
      <c r="AFS332" s="53"/>
      <c r="AFT332" s="53"/>
      <c r="AFU332" s="53"/>
      <c r="AFV332" s="53"/>
      <c r="AFW332" s="53"/>
      <c r="AFX332" s="53"/>
      <c r="AFY332" s="53"/>
      <c r="AFZ332" s="53"/>
      <c r="AGA332" s="53"/>
      <c r="AGB332" s="53"/>
      <c r="AGC332" s="53"/>
      <c r="AGD332" s="53"/>
      <c r="AGE332" s="53"/>
      <c r="AGF332" s="53"/>
      <c r="AGG332" s="53"/>
      <c r="AGH332" s="53"/>
      <c r="AGI332" s="53"/>
      <c r="AGJ332" s="53"/>
      <c r="AGK332" s="53"/>
      <c r="AGL332" s="53"/>
      <c r="AGM332" s="53"/>
      <c r="AGN332" s="53"/>
      <c r="AGO332" s="53"/>
      <c r="AGP332" s="53"/>
      <c r="AGQ332" s="53"/>
      <c r="AGR332" s="53"/>
      <c r="AGS332" s="53"/>
      <c r="AGT332" s="53"/>
      <c r="AGU332" s="53"/>
      <c r="AGV332" s="53"/>
      <c r="AGW332" s="53"/>
      <c r="AGX332" s="53"/>
      <c r="AGY332" s="53"/>
      <c r="AGZ332" s="53"/>
      <c r="AHA332" s="53"/>
      <c r="AHB332" s="53"/>
      <c r="AHC332" s="53"/>
      <c r="AHD332" s="53"/>
      <c r="AHE332" s="53"/>
      <c r="AHF332" s="53"/>
      <c r="AHG332" s="53"/>
      <c r="AHH332" s="53"/>
      <c r="AHI332" s="53"/>
      <c r="AHJ332" s="53"/>
      <c r="AHK332" s="53"/>
      <c r="AHL332" s="53"/>
      <c r="AHM332" s="53"/>
      <c r="AHN332" s="53"/>
      <c r="AHO332" s="53"/>
      <c r="AHP332" s="53"/>
      <c r="AHQ332" s="53"/>
      <c r="AHR332" s="53"/>
      <c r="AHS332" s="53"/>
      <c r="AHT332" s="53"/>
      <c r="AHU332" s="53"/>
      <c r="AHV332" s="53"/>
      <c r="AHW332" s="53"/>
      <c r="AHX332" s="53"/>
      <c r="AHY332" s="53"/>
      <c r="AHZ332" s="53"/>
      <c r="AIA332" s="53"/>
      <c r="AIB332" s="53"/>
      <c r="AIC332" s="53"/>
      <c r="AID332" s="53"/>
      <c r="AIE332" s="53"/>
      <c r="AIF332" s="53"/>
      <c r="AIG332" s="53"/>
      <c r="AIH332" s="53"/>
      <c r="AII332" s="53"/>
      <c r="AIJ332" s="53"/>
      <c r="AIK332" s="53"/>
      <c r="AIL332" s="53"/>
      <c r="AIM332" s="53"/>
      <c r="AIN332" s="53"/>
      <c r="AIO332" s="53"/>
      <c r="AIP332" s="53"/>
      <c r="AIQ332" s="53"/>
      <c r="AIR332" s="53"/>
      <c r="AIS332" s="53"/>
      <c r="AIT332" s="53"/>
      <c r="AIU332" s="53"/>
      <c r="AIV332" s="53"/>
      <c r="AIW332" s="53"/>
      <c r="AIX332" s="53"/>
      <c r="AIY332" s="53"/>
      <c r="AIZ332" s="53"/>
      <c r="AJA332" s="53"/>
      <c r="AJB332" s="53"/>
      <c r="AJC332" s="53"/>
      <c r="AJD332" s="53"/>
      <c r="AJE332" s="53"/>
      <c r="AJF332" s="53"/>
      <c r="AJG332" s="53"/>
      <c r="AJH332" s="53"/>
      <c r="AJI332" s="53"/>
      <c r="AJJ332" s="53"/>
      <c r="AJK332" s="53"/>
      <c r="AJL332" s="53"/>
      <c r="AJM332" s="53"/>
      <c r="AJN332" s="53"/>
      <c r="AJO332" s="53"/>
      <c r="AJP332" s="53"/>
      <c r="AJQ332" s="53"/>
      <c r="AJR332" s="53"/>
      <c r="AJS332" s="53"/>
      <c r="AJT332" s="53"/>
      <c r="AJU332" s="53"/>
      <c r="AJV332" s="53"/>
      <c r="AJW332" s="53"/>
      <c r="AJX332" s="53"/>
      <c r="AJY332" s="53"/>
      <c r="AJZ332" s="53"/>
      <c r="AKA332" s="53"/>
      <c r="AKB332" s="53"/>
      <c r="AKC332" s="53"/>
      <c r="AKD332" s="53"/>
      <c r="AKE332" s="53"/>
      <c r="AKF332" s="53"/>
      <c r="AKG332" s="53"/>
      <c r="AKH332" s="53"/>
      <c r="AKI332" s="53"/>
      <c r="AKJ332" s="53"/>
      <c r="AKK332" s="53"/>
      <c r="AKL332" s="53"/>
      <c r="AKM332" s="53"/>
      <c r="AKN332" s="53"/>
      <c r="AKO332" s="53"/>
      <c r="AKP332" s="53"/>
      <c r="AKQ332" s="53"/>
      <c r="AKR332" s="53"/>
      <c r="AKS332" s="53"/>
      <c r="AKT332" s="53"/>
      <c r="AKU332" s="53"/>
      <c r="AKV332" s="53"/>
      <c r="AKW332" s="53"/>
      <c r="AKX332" s="53"/>
      <c r="AKY332" s="53"/>
      <c r="AKZ332" s="53"/>
      <c r="ALA332" s="53"/>
      <c r="ALB332" s="53"/>
      <c r="ALC332" s="53"/>
      <c r="ALD332" s="53"/>
      <c r="ALE332" s="53"/>
      <c r="ALF332" s="53"/>
      <c r="ALG332" s="53"/>
      <c r="ALH332" s="53"/>
      <c r="ALI332" s="53"/>
      <c r="ALJ332" s="53"/>
      <c r="ALK332" s="53"/>
      <c r="ALL332" s="53"/>
      <c r="ALM332" s="53"/>
      <c r="ALN332" s="53"/>
      <c r="ALO332" s="53"/>
      <c r="ALP332" s="53"/>
      <c r="ALQ332" s="53"/>
      <c r="ALR332" s="53"/>
      <c r="ALS332" s="53"/>
      <c r="ALT332" s="53"/>
    </row>
    <row r="333" spans="1:1008" customFormat="1" ht="30" customHeight="1" thickBot="1">
      <c r="A333" s="111"/>
      <c r="B333" s="112"/>
      <c r="C333" s="57">
        <f>C330</f>
        <v>0</v>
      </c>
      <c r="D333" s="47">
        <f>C333/36*100</f>
        <v>0</v>
      </c>
      <c r="E333" s="6">
        <f>E327</f>
        <v>36</v>
      </c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3"/>
      <c r="BS333" s="53"/>
      <c r="BT333" s="53"/>
      <c r="BU333" s="53"/>
      <c r="BV333" s="53"/>
      <c r="BW333" s="53"/>
      <c r="BX333" s="53"/>
      <c r="BY333" s="53"/>
      <c r="BZ333" s="53"/>
      <c r="CA333" s="53"/>
      <c r="CB333" s="53"/>
      <c r="CC333" s="53"/>
      <c r="CD333" s="53"/>
      <c r="CE333" s="53"/>
      <c r="CF333" s="53"/>
      <c r="CG333" s="53"/>
      <c r="CH333" s="53"/>
      <c r="CI333" s="53"/>
      <c r="CJ333" s="53"/>
      <c r="CK333" s="53"/>
      <c r="CL333" s="53"/>
      <c r="CM333" s="53"/>
      <c r="CN333" s="53"/>
      <c r="CO333" s="53"/>
      <c r="CP333" s="53"/>
      <c r="CQ333" s="53"/>
      <c r="CR333" s="53"/>
      <c r="CS333" s="53"/>
      <c r="CT333" s="53"/>
      <c r="CU333" s="53"/>
      <c r="CV333" s="53"/>
      <c r="CW333" s="53"/>
      <c r="CX333" s="53"/>
      <c r="CY333" s="53"/>
      <c r="CZ333" s="53"/>
      <c r="DA333" s="53"/>
      <c r="DB333" s="53"/>
      <c r="DC333" s="53"/>
      <c r="DD333" s="53"/>
      <c r="DE333" s="53"/>
      <c r="DF333" s="53"/>
      <c r="DG333" s="53"/>
      <c r="DH333" s="53"/>
      <c r="DI333" s="53"/>
      <c r="DJ333" s="53"/>
      <c r="DK333" s="53"/>
      <c r="DL333" s="53"/>
      <c r="DM333" s="53"/>
      <c r="DN333" s="53"/>
      <c r="DO333" s="53"/>
      <c r="DP333" s="53"/>
      <c r="DQ333" s="53"/>
      <c r="DR333" s="53"/>
      <c r="DS333" s="53"/>
      <c r="DT333" s="53"/>
      <c r="DU333" s="53"/>
      <c r="DV333" s="53"/>
      <c r="DW333" s="53"/>
      <c r="DX333" s="53"/>
      <c r="DY333" s="53"/>
      <c r="DZ333" s="53"/>
      <c r="EA333" s="53"/>
      <c r="EB333" s="53"/>
      <c r="EC333" s="53"/>
      <c r="ED333" s="53"/>
      <c r="EE333" s="53"/>
      <c r="EF333" s="53"/>
      <c r="EG333" s="53"/>
      <c r="EH333" s="53"/>
      <c r="EI333" s="53"/>
      <c r="EJ333" s="53"/>
      <c r="EK333" s="53"/>
      <c r="EL333" s="53"/>
      <c r="EM333" s="53"/>
      <c r="EN333" s="53"/>
      <c r="EO333" s="53"/>
      <c r="EP333" s="53"/>
      <c r="EQ333" s="53"/>
      <c r="ER333" s="53"/>
      <c r="ES333" s="53"/>
      <c r="ET333" s="53"/>
      <c r="EU333" s="53"/>
      <c r="EV333" s="53"/>
      <c r="EW333" s="53"/>
      <c r="EX333" s="53"/>
      <c r="EY333" s="53"/>
      <c r="EZ333" s="53"/>
      <c r="FA333" s="53"/>
      <c r="FB333" s="53"/>
      <c r="FC333" s="53"/>
      <c r="FD333" s="53"/>
      <c r="FE333" s="53"/>
      <c r="FF333" s="53"/>
      <c r="FG333" s="53"/>
      <c r="FH333" s="53"/>
      <c r="FI333" s="53"/>
      <c r="FJ333" s="53"/>
      <c r="FK333" s="53"/>
      <c r="FL333" s="53"/>
      <c r="FM333" s="53"/>
      <c r="FN333" s="53"/>
      <c r="FO333" s="53"/>
      <c r="FP333" s="53"/>
      <c r="FQ333" s="53"/>
      <c r="FR333" s="53"/>
      <c r="FS333" s="53"/>
      <c r="FT333" s="53"/>
      <c r="FU333" s="53"/>
      <c r="FV333" s="53"/>
      <c r="FW333" s="53"/>
      <c r="FX333" s="53"/>
      <c r="FY333" s="53"/>
      <c r="FZ333" s="53"/>
      <c r="GA333" s="53"/>
      <c r="GB333" s="53"/>
      <c r="GC333" s="53"/>
      <c r="GD333" s="53"/>
      <c r="GE333" s="53"/>
      <c r="GF333" s="53"/>
      <c r="GG333" s="53"/>
      <c r="GH333" s="53"/>
      <c r="GI333" s="53"/>
      <c r="GJ333" s="53"/>
      <c r="GK333" s="53"/>
      <c r="GL333" s="53"/>
      <c r="GM333" s="53"/>
      <c r="GN333" s="53"/>
      <c r="GO333" s="53"/>
      <c r="GP333" s="53"/>
      <c r="GQ333" s="53"/>
      <c r="GR333" s="53"/>
      <c r="GS333" s="53"/>
      <c r="GT333" s="53"/>
      <c r="GU333" s="53"/>
      <c r="GV333" s="53"/>
      <c r="GW333" s="53"/>
      <c r="GX333" s="53"/>
      <c r="GY333" s="53"/>
      <c r="GZ333" s="53"/>
      <c r="HA333" s="53"/>
      <c r="HB333" s="53"/>
      <c r="HC333" s="53"/>
      <c r="HD333" s="53"/>
      <c r="HE333" s="53"/>
      <c r="HF333" s="53"/>
      <c r="HG333" s="53"/>
      <c r="HH333" s="53"/>
      <c r="HI333" s="53"/>
      <c r="HJ333" s="53"/>
      <c r="HK333" s="53"/>
      <c r="HL333" s="53"/>
      <c r="HM333" s="53"/>
      <c r="HN333" s="53"/>
      <c r="HO333" s="53"/>
      <c r="HP333" s="53"/>
      <c r="HQ333" s="53"/>
      <c r="HR333" s="53"/>
      <c r="HS333" s="53"/>
      <c r="HT333" s="53"/>
      <c r="HU333" s="53"/>
      <c r="HV333" s="53"/>
      <c r="HW333" s="53"/>
      <c r="HX333" s="53"/>
      <c r="HY333" s="53"/>
      <c r="HZ333" s="53"/>
      <c r="IA333" s="53"/>
      <c r="IB333" s="53"/>
      <c r="IC333" s="53"/>
      <c r="ID333" s="53"/>
      <c r="IE333" s="53"/>
      <c r="IF333" s="53"/>
      <c r="IG333" s="53"/>
      <c r="IH333" s="53"/>
      <c r="II333" s="53"/>
      <c r="IJ333" s="53"/>
      <c r="IK333" s="53"/>
      <c r="IL333" s="53"/>
      <c r="IM333" s="53"/>
      <c r="IN333" s="53"/>
      <c r="IO333" s="53"/>
      <c r="IP333" s="53"/>
      <c r="IQ333" s="53"/>
      <c r="IR333" s="53"/>
      <c r="IS333" s="53"/>
      <c r="IT333" s="53"/>
      <c r="IU333" s="53"/>
      <c r="IV333" s="53"/>
      <c r="IW333" s="53"/>
      <c r="IX333" s="53"/>
      <c r="IY333" s="53"/>
      <c r="IZ333" s="53"/>
      <c r="JA333" s="53"/>
      <c r="JB333" s="53"/>
      <c r="JC333" s="53"/>
      <c r="JD333" s="53"/>
      <c r="JE333" s="53"/>
      <c r="JF333" s="53"/>
      <c r="JG333" s="53"/>
      <c r="JH333" s="53"/>
      <c r="JI333" s="53"/>
      <c r="JJ333" s="53"/>
      <c r="JK333" s="53"/>
      <c r="JL333" s="53"/>
      <c r="JM333" s="53"/>
      <c r="JN333" s="53"/>
      <c r="JO333" s="53"/>
      <c r="JP333" s="53"/>
      <c r="JQ333" s="53"/>
      <c r="JR333" s="53"/>
      <c r="JS333" s="53"/>
      <c r="JT333" s="53"/>
      <c r="JU333" s="53"/>
      <c r="JV333" s="53"/>
      <c r="JW333" s="53"/>
      <c r="JX333" s="53"/>
      <c r="JY333" s="53"/>
      <c r="JZ333" s="53"/>
      <c r="KA333" s="53"/>
      <c r="KB333" s="53"/>
      <c r="KC333" s="53"/>
      <c r="KD333" s="53"/>
      <c r="KE333" s="53"/>
      <c r="KF333" s="53"/>
      <c r="KG333" s="53"/>
      <c r="KH333" s="53"/>
      <c r="KI333" s="53"/>
      <c r="KJ333" s="53"/>
      <c r="KK333" s="53"/>
      <c r="KL333" s="53"/>
      <c r="KM333" s="53"/>
      <c r="KN333" s="53"/>
      <c r="KO333" s="53"/>
      <c r="KP333" s="53"/>
      <c r="KQ333" s="53"/>
      <c r="KR333" s="53"/>
      <c r="KS333" s="53"/>
      <c r="KT333" s="53"/>
      <c r="KU333" s="53"/>
      <c r="KV333" s="53"/>
      <c r="KW333" s="53"/>
      <c r="KX333" s="53"/>
      <c r="KY333" s="53"/>
      <c r="KZ333" s="53"/>
      <c r="LA333" s="53"/>
      <c r="LB333" s="53"/>
      <c r="LC333" s="53"/>
      <c r="LD333" s="53"/>
      <c r="LE333" s="53"/>
      <c r="LF333" s="53"/>
      <c r="LG333" s="53"/>
      <c r="LH333" s="53"/>
      <c r="LI333" s="53"/>
      <c r="LJ333" s="53"/>
      <c r="LK333" s="53"/>
      <c r="LL333" s="53"/>
      <c r="LM333" s="53"/>
      <c r="LN333" s="53"/>
      <c r="LO333" s="53"/>
      <c r="LP333" s="53"/>
      <c r="LQ333" s="53"/>
      <c r="LR333" s="53"/>
      <c r="LS333" s="53"/>
      <c r="LT333" s="53"/>
      <c r="LU333" s="53"/>
      <c r="LV333" s="53"/>
      <c r="LW333" s="53"/>
      <c r="LX333" s="53"/>
      <c r="LY333" s="53"/>
      <c r="LZ333" s="53"/>
      <c r="MA333" s="53"/>
      <c r="MB333" s="53"/>
      <c r="MC333" s="53"/>
      <c r="MD333" s="53"/>
      <c r="ME333" s="53"/>
      <c r="MF333" s="53"/>
      <c r="MG333" s="53"/>
      <c r="MH333" s="53"/>
      <c r="MI333" s="53"/>
      <c r="MJ333" s="53"/>
      <c r="MK333" s="53"/>
      <c r="ML333" s="53"/>
      <c r="MM333" s="53"/>
      <c r="MN333" s="53"/>
      <c r="MO333" s="53"/>
      <c r="MP333" s="53"/>
      <c r="MQ333" s="53"/>
      <c r="MR333" s="53"/>
      <c r="MS333" s="53"/>
      <c r="MT333" s="53"/>
      <c r="MU333" s="53"/>
      <c r="MV333" s="53"/>
      <c r="MW333" s="53"/>
      <c r="MX333" s="53"/>
      <c r="MY333" s="53"/>
      <c r="MZ333" s="53"/>
      <c r="NA333" s="53"/>
      <c r="NB333" s="53"/>
      <c r="NC333" s="53"/>
      <c r="ND333" s="53"/>
      <c r="NE333" s="53"/>
      <c r="NF333" s="53"/>
      <c r="NG333" s="53"/>
      <c r="NH333" s="53"/>
      <c r="NI333" s="53"/>
      <c r="NJ333" s="53"/>
      <c r="NK333" s="53"/>
      <c r="NL333" s="53"/>
      <c r="NM333" s="53"/>
      <c r="NN333" s="53"/>
      <c r="NO333" s="53"/>
      <c r="NP333" s="53"/>
      <c r="NQ333" s="53"/>
      <c r="NR333" s="53"/>
      <c r="NS333" s="53"/>
      <c r="NT333" s="53"/>
      <c r="NU333" s="53"/>
      <c r="NV333" s="53"/>
      <c r="NW333" s="53"/>
      <c r="NX333" s="53"/>
      <c r="NY333" s="53"/>
      <c r="NZ333" s="53"/>
      <c r="OA333" s="53"/>
      <c r="OB333" s="53"/>
      <c r="OC333" s="53"/>
      <c r="OD333" s="53"/>
      <c r="OE333" s="53"/>
      <c r="OF333" s="53"/>
      <c r="OG333" s="53"/>
      <c r="OH333" s="53"/>
      <c r="OI333" s="53"/>
      <c r="OJ333" s="53"/>
      <c r="OK333" s="53"/>
      <c r="OL333" s="53"/>
      <c r="OM333" s="53"/>
      <c r="ON333" s="53"/>
      <c r="OO333" s="53"/>
      <c r="OP333" s="53"/>
      <c r="OQ333" s="53"/>
      <c r="OR333" s="53"/>
      <c r="OS333" s="53"/>
      <c r="OT333" s="53"/>
      <c r="OU333" s="53"/>
      <c r="OV333" s="53"/>
      <c r="OW333" s="53"/>
      <c r="OX333" s="53"/>
      <c r="OY333" s="53"/>
      <c r="OZ333" s="53"/>
      <c r="PA333" s="53"/>
      <c r="PB333" s="53"/>
      <c r="PC333" s="53"/>
      <c r="PD333" s="53"/>
      <c r="PE333" s="53"/>
      <c r="PF333" s="53"/>
      <c r="PG333" s="53"/>
      <c r="PH333" s="53"/>
      <c r="PI333" s="53"/>
      <c r="PJ333" s="53"/>
      <c r="PK333" s="53"/>
      <c r="PL333" s="53"/>
      <c r="PM333" s="53"/>
      <c r="PN333" s="53"/>
      <c r="PO333" s="53"/>
      <c r="PP333" s="53"/>
      <c r="PQ333" s="53"/>
      <c r="PR333" s="53"/>
      <c r="PS333" s="53"/>
      <c r="PT333" s="53"/>
      <c r="PU333" s="53"/>
      <c r="PV333" s="53"/>
      <c r="PW333" s="53"/>
      <c r="PX333" s="53"/>
      <c r="PY333" s="53"/>
      <c r="PZ333" s="53"/>
      <c r="QA333" s="53"/>
      <c r="QB333" s="53"/>
      <c r="QC333" s="53"/>
      <c r="QD333" s="53"/>
      <c r="QE333" s="53"/>
      <c r="QF333" s="53"/>
      <c r="QG333" s="53"/>
      <c r="QH333" s="53"/>
      <c r="QI333" s="53"/>
      <c r="QJ333" s="53"/>
      <c r="QK333" s="53"/>
      <c r="QL333" s="53"/>
      <c r="QM333" s="53"/>
      <c r="QN333" s="53"/>
      <c r="QO333" s="53"/>
      <c r="QP333" s="53"/>
      <c r="QQ333" s="53"/>
      <c r="QR333" s="53"/>
      <c r="QS333" s="53"/>
      <c r="QT333" s="53"/>
      <c r="QU333" s="53"/>
      <c r="QV333" s="53"/>
      <c r="QW333" s="53"/>
      <c r="QX333" s="53"/>
      <c r="QY333" s="53"/>
      <c r="QZ333" s="53"/>
      <c r="RA333" s="53"/>
      <c r="RB333" s="53"/>
      <c r="RC333" s="53"/>
      <c r="RD333" s="53"/>
      <c r="RE333" s="53"/>
      <c r="RF333" s="53"/>
      <c r="RG333" s="53"/>
      <c r="RH333" s="53"/>
      <c r="RI333" s="53"/>
      <c r="RJ333" s="53"/>
      <c r="RK333" s="53"/>
      <c r="RL333" s="53"/>
      <c r="RM333" s="53"/>
      <c r="RN333" s="53"/>
      <c r="RO333" s="53"/>
      <c r="RP333" s="53"/>
      <c r="RQ333" s="53"/>
      <c r="RR333" s="53"/>
      <c r="RS333" s="53"/>
      <c r="RT333" s="53"/>
      <c r="RU333" s="53"/>
      <c r="RV333" s="53"/>
      <c r="RW333" s="53"/>
      <c r="RX333" s="53"/>
      <c r="RY333" s="53"/>
      <c r="RZ333" s="53"/>
      <c r="SA333" s="53"/>
      <c r="SB333" s="53"/>
      <c r="SC333" s="53"/>
      <c r="SD333" s="53"/>
      <c r="SE333" s="53"/>
      <c r="SF333" s="53"/>
      <c r="SG333" s="53"/>
      <c r="SH333" s="53"/>
      <c r="SI333" s="53"/>
      <c r="SJ333" s="53"/>
      <c r="SK333" s="53"/>
      <c r="SL333" s="53"/>
      <c r="SM333" s="53"/>
      <c r="SN333" s="53"/>
      <c r="SO333" s="53"/>
      <c r="SP333" s="53"/>
      <c r="SQ333" s="53"/>
      <c r="SR333" s="53"/>
      <c r="SS333" s="53"/>
      <c r="ST333" s="53"/>
      <c r="SU333" s="53"/>
      <c r="SV333" s="53"/>
      <c r="SW333" s="53"/>
      <c r="SX333" s="53"/>
      <c r="SY333" s="53"/>
      <c r="SZ333" s="53"/>
      <c r="TA333" s="53"/>
      <c r="TB333" s="53"/>
      <c r="TC333" s="53"/>
      <c r="TD333" s="53"/>
      <c r="TE333" s="53"/>
      <c r="TF333" s="53"/>
      <c r="TG333" s="53"/>
      <c r="TH333" s="53"/>
      <c r="TI333" s="53"/>
      <c r="TJ333" s="53"/>
      <c r="TK333" s="53"/>
      <c r="TL333" s="53"/>
      <c r="TM333" s="53"/>
      <c r="TN333" s="53"/>
      <c r="TO333" s="53"/>
      <c r="TP333" s="53"/>
      <c r="TQ333" s="53"/>
      <c r="TR333" s="53"/>
      <c r="TS333" s="53"/>
      <c r="TT333" s="53"/>
      <c r="TU333" s="53"/>
      <c r="TV333" s="53"/>
      <c r="TW333" s="53"/>
      <c r="TX333" s="53"/>
      <c r="TY333" s="53"/>
      <c r="TZ333" s="53"/>
      <c r="UA333" s="53"/>
      <c r="UB333" s="53"/>
      <c r="UC333" s="53"/>
      <c r="UD333" s="53"/>
      <c r="UE333" s="53"/>
      <c r="UF333" s="53"/>
      <c r="UG333" s="53"/>
      <c r="UH333" s="53"/>
      <c r="UI333" s="53"/>
      <c r="UJ333" s="53"/>
      <c r="UK333" s="53"/>
      <c r="UL333" s="53"/>
      <c r="UM333" s="53"/>
      <c r="UN333" s="53"/>
      <c r="UO333" s="53"/>
      <c r="UP333" s="53"/>
      <c r="UQ333" s="53"/>
      <c r="UR333" s="53"/>
      <c r="US333" s="53"/>
      <c r="UT333" s="53"/>
      <c r="UU333" s="53"/>
      <c r="UV333" s="53"/>
      <c r="UW333" s="53"/>
      <c r="UX333" s="53"/>
      <c r="UY333" s="53"/>
      <c r="UZ333" s="53"/>
      <c r="VA333" s="53"/>
      <c r="VB333" s="53"/>
      <c r="VC333" s="53"/>
      <c r="VD333" s="53"/>
      <c r="VE333" s="53"/>
      <c r="VF333" s="53"/>
      <c r="VG333" s="53"/>
      <c r="VH333" s="53"/>
      <c r="VI333" s="53"/>
      <c r="VJ333" s="53"/>
      <c r="VK333" s="53"/>
      <c r="VL333" s="53"/>
      <c r="VM333" s="53"/>
      <c r="VN333" s="53"/>
      <c r="VO333" s="53"/>
      <c r="VP333" s="53"/>
      <c r="VQ333" s="53"/>
      <c r="VR333" s="53"/>
      <c r="VS333" s="53"/>
      <c r="VT333" s="53"/>
      <c r="VU333" s="53"/>
      <c r="VV333" s="53"/>
      <c r="VW333" s="53"/>
      <c r="VX333" s="53"/>
      <c r="VY333" s="53"/>
      <c r="VZ333" s="53"/>
      <c r="WA333" s="53"/>
      <c r="WB333" s="53"/>
      <c r="WC333" s="53"/>
      <c r="WD333" s="53"/>
      <c r="WE333" s="53"/>
      <c r="WF333" s="53"/>
      <c r="WG333" s="53"/>
      <c r="WH333" s="53"/>
      <c r="WI333" s="53"/>
      <c r="WJ333" s="53"/>
      <c r="WK333" s="53"/>
      <c r="WL333" s="53"/>
      <c r="WM333" s="53"/>
      <c r="WN333" s="53"/>
      <c r="WO333" s="53"/>
      <c r="WP333" s="53"/>
      <c r="WQ333" s="53"/>
      <c r="WR333" s="53"/>
      <c r="WS333" s="53"/>
      <c r="WT333" s="53"/>
      <c r="WU333" s="53"/>
      <c r="WV333" s="53"/>
      <c r="WW333" s="53"/>
      <c r="WX333" s="53"/>
      <c r="WY333" s="53"/>
      <c r="WZ333" s="53"/>
      <c r="XA333" s="53"/>
      <c r="XB333" s="53"/>
      <c r="XC333" s="53"/>
      <c r="XD333" s="53"/>
      <c r="XE333" s="53"/>
      <c r="XF333" s="53"/>
      <c r="XG333" s="53"/>
      <c r="XH333" s="53"/>
      <c r="XI333" s="53"/>
      <c r="XJ333" s="53"/>
      <c r="XK333" s="53"/>
      <c r="XL333" s="53"/>
      <c r="XM333" s="53"/>
      <c r="XN333" s="53"/>
      <c r="XO333" s="53"/>
      <c r="XP333" s="53"/>
      <c r="XQ333" s="53"/>
      <c r="XR333" s="53"/>
      <c r="XS333" s="53"/>
      <c r="XT333" s="53"/>
      <c r="XU333" s="53"/>
      <c r="XV333" s="53"/>
      <c r="XW333" s="53"/>
      <c r="XX333" s="53"/>
      <c r="XY333" s="53"/>
      <c r="XZ333" s="53"/>
      <c r="YA333" s="53"/>
      <c r="YB333" s="53"/>
      <c r="YC333" s="53"/>
      <c r="YD333" s="53"/>
      <c r="YE333" s="53"/>
      <c r="YF333" s="53"/>
      <c r="YG333" s="53"/>
      <c r="YH333" s="53"/>
      <c r="YI333" s="53"/>
      <c r="YJ333" s="53"/>
      <c r="YK333" s="53"/>
      <c r="YL333" s="53"/>
      <c r="YM333" s="53"/>
      <c r="YN333" s="53"/>
      <c r="YO333" s="53"/>
      <c r="YP333" s="53"/>
      <c r="YQ333" s="53"/>
      <c r="YR333" s="53"/>
      <c r="YS333" s="53"/>
      <c r="YT333" s="53"/>
      <c r="YU333" s="53"/>
      <c r="YV333" s="53"/>
      <c r="YW333" s="53"/>
      <c r="YX333" s="53"/>
      <c r="YY333" s="53"/>
      <c r="YZ333" s="53"/>
      <c r="ZA333" s="53"/>
      <c r="ZB333" s="53"/>
      <c r="ZC333" s="53"/>
      <c r="ZD333" s="53"/>
      <c r="ZE333" s="53"/>
      <c r="ZF333" s="53"/>
      <c r="ZG333" s="53"/>
      <c r="ZH333" s="53"/>
      <c r="ZI333" s="53"/>
      <c r="ZJ333" s="53"/>
      <c r="ZK333" s="53"/>
      <c r="ZL333" s="53"/>
      <c r="ZM333" s="53"/>
      <c r="ZN333" s="53"/>
      <c r="ZO333" s="53"/>
      <c r="ZP333" s="53"/>
      <c r="ZQ333" s="53"/>
      <c r="ZR333" s="53"/>
      <c r="ZS333" s="53"/>
      <c r="ZT333" s="53"/>
      <c r="ZU333" s="53"/>
      <c r="ZV333" s="53"/>
      <c r="ZW333" s="53"/>
      <c r="ZX333" s="53"/>
      <c r="ZY333" s="53"/>
      <c r="ZZ333" s="53"/>
      <c r="AAA333" s="53"/>
      <c r="AAB333" s="53"/>
      <c r="AAC333" s="53"/>
      <c r="AAD333" s="53"/>
      <c r="AAE333" s="53"/>
      <c r="AAF333" s="53"/>
      <c r="AAG333" s="53"/>
      <c r="AAH333" s="53"/>
      <c r="AAI333" s="53"/>
      <c r="AAJ333" s="53"/>
      <c r="AAK333" s="53"/>
      <c r="AAL333" s="53"/>
      <c r="AAM333" s="53"/>
      <c r="AAN333" s="53"/>
      <c r="AAO333" s="53"/>
      <c r="AAP333" s="53"/>
      <c r="AAQ333" s="53"/>
      <c r="AAR333" s="53"/>
      <c r="AAS333" s="53"/>
      <c r="AAT333" s="53"/>
      <c r="AAU333" s="53"/>
      <c r="AAV333" s="53"/>
      <c r="AAW333" s="53"/>
      <c r="AAX333" s="53"/>
      <c r="AAY333" s="53"/>
      <c r="AAZ333" s="53"/>
      <c r="ABA333" s="53"/>
      <c r="ABB333" s="53"/>
      <c r="ABC333" s="53"/>
      <c r="ABD333" s="53"/>
      <c r="ABE333" s="53"/>
      <c r="ABF333" s="53"/>
      <c r="ABG333" s="53"/>
      <c r="ABH333" s="53"/>
      <c r="ABI333" s="53"/>
      <c r="ABJ333" s="53"/>
      <c r="ABK333" s="53"/>
      <c r="ABL333" s="53"/>
      <c r="ABM333" s="53"/>
      <c r="ABN333" s="53"/>
      <c r="ABO333" s="53"/>
      <c r="ABP333" s="53"/>
      <c r="ABQ333" s="53"/>
      <c r="ABR333" s="53"/>
      <c r="ABS333" s="53"/>
      <c r="ABT333" s="53"/>
      <c r="ABU333" s="53"/>
      <c r="ABV333" s="53"/>
      <c r="ABW333" s="53"/>
      <c r="ABX333" s="53"/>
      <c r="ABY333" s="53"/>
      <c r="ABZ333" s="53"/>
      <c r="ACA333" s="53"/>
      <c r="ACB333" s="53"/>
      <c r="ACC333" s="53"/>
      <c r="ACD333" s="53"/>
      <c r="ACE333" s="53"/>
      <c r="ACF333" s="53"/>
      <c r="ACG333" s="53"/>
      <c r="ACH333" s="53"/>
      <c r="ACI333" s="53"/>
      <c r="ACJ333" s="53"/>
      <c r="ACK333" s="53"/>
      <c r="ACL333" s="53"/>
      <c r="ACM333" s="53"/>
      <c r="ACN333" s="53"/>
      <c r="ACO333" s="53"/>
      <c r="ACP333" s="53"/>
      <c r="ACQ333" s="53"/>
      <c r="ACR333" s="53"/>
      <c r="ACS333" s="53"/>
      <c r="ACT333" s="53"/>
      <c r="ACU333" s="53"/>
      <c r="ACV333" s="53"/>
      <c r="ACW333" s="53"/>
      <c r="ACX333" s="53"/>
      <c r="ACY333" s="53"/>
      <c r="ACZ333" s="53"/>
      <c r="ADA333" s="53"/>
      <c r="ADB333" s="53"/>
      <c r="ADC333" s="53"/>
      <c r="ADD333" s="53"/>
      <c r="ADE333" s="53"/>
      <c r="ADF333" s="53"/>
      <c r="ADG333" s="53"/>
      <c r="ADH333" s="53"/>
      <c r="ADI333" s="53"/>
      <c r="ADJ333" s="53"/>
      <c r="ADK333" s="53"/>
      <c r="ADL333" s="53"/>
      <c r="ADM333" s="53"/>
      <c r="ADN333" s="53"/>
      <c r="ADO333" s="53"/>
      <c r="ADP333" s="53"/>
      <c r="ADQ333" s="53"/>
      <c r="ADR333" s="53"/>
      <c r="ADS333" s="53"/>
      <c r="ADT333" s="53"/>
      <c r="ADU333" s="53"/>
      <c r="ADV333" s="53"/>
      <c r="ADW333" s="53"/>
      <c r="ADX333" s="53"/>
      <c r="ADY333" s="53"/>
      <c r="ADZ333" s="53"/>
      <c r="AEA333" s="53"/>
      <c r="AEB333" s="53"/>
      <c r="AEC333" s="53"/>
      <c r="AED333" s="53"/>
      <c r="AEE333" s="53"/>
      <c r="AEF333" s="53"/>
      <c r="AEG333" s="53"/>
      <c r="AEH333" s="53"/>
      <c r="AEI333" s="53"/>
      <c r="AEJ333" s="53"/>
      <c r="AEK333" s="53"/>
      <c r="AEL333" s="53"/>
      <c r="AEM333" s="53"/>
      <c r="AEN333" s="53"/>
      <c r="AEO333" s="53"/>
      <c r="AEP333" s="53"/>
      <c r="AEQ333" s="53"/>
      <c r="AER333" s="53"/>
      <c r="AES333" s="53"/>
      <c r="AET333" s="53"/>
      <c r="AEU333" s="53"/>
      <c r="AEV333" s="53"/>
      <c r="AEW333" s="53"/>
      <c r="AEX333" s="53"/>
      <c r="AEY333" s="53"/>
      <c r="AEZ333" s="53"/>
      <c r="AFA333" s="53"/>
      <c r="AFB333" s="53"/>
      <c r="AFC333" s="53"/>
      <c r="AFD333" s="53"/>
      <c r="AFE333" s="53"/>
      <c r="AFF333" s="53"/>
      <c r="AFG333" s="53"/>
      <c r="AFH333" s="53"/>
      <c r="AFI333" s="53"/>
      <c r="AFJ333" s="53"/>
      <c r="AFK333" s="53"/>
      <c r="AFL333" s="53"/>
      <c r="AFM333" s="53"/>
      <c r="AFN333" s="53"/>
      <c r="AFO333" s="53"/>
      <c r="AFP333" s="53"/>
      <c r="AFQ333" s="53"/>
      <c r="AFR333" s="53"/>
      <c r="AFS333" s="53"/>
      <c r="AFT333" s="53"/>
      <c r="AFU333" s="53"/>
      <c r="AFV333" s="53"/>
      <c r="AFW333" s="53"/>
      <c r="AFX333" s="53"/>
      <c r="AFY333" s="53"/>
      <c r="AFZ333" s="53"/>
      <c r="AGA333" s="53"/>
      <c r="AGB333" s="53"/>
      <c r="AGC333" s="53"/>
      <c r="AGD333" s="53"/>
      <c r="AGE333" s="53"/>
      <c r="AGF333" s="53"/>
      <c r="AGG333" s="53"/>
      <c r="AGH333" s="53"/>
      <c r="AGI333" s="53"/>
      <c r="AGJ333" s="53"/>
      <c r="AGK333" s="53"/>
      <c r="AGL333" s="53"/>
      <c r="AGM333" s="53"/>
      <c r="AGN333" s="53"/>
      <c r="AGO333" s="53"/>
      <c r="AGP333" s="53"/>
      <c r="AGQ333" s="53"/>
      <c r="AGR333" s="53"/>
      <c r="AGS333" s="53"/>
      <c r="AGT333" s="53"/>
      <c r="AGU333" s="53"/>
      <c r="AGV333" s="53"/>
      <c r="AGW333" s="53"/>
      <c r="AGX333" s="53"/>
      <c r="AGY333" s="53"/>
      <c r="AGZ333" s="53"/>
      <c r="AHA333" s="53"/>
      <c r="AHB333" s="53"/>
      <c r="AHC333" s="53"/>
      <c r="AHD333" s="53"/>
      <c r="AHE333" s="53"/>
      <c r="AHF333" s="53"/>
      <c r="AHG333" s="53"/>
      <c r="AHH333" s="53"/>
      <c r="AHI333" s="53"/>
      <c r="AHJ333" s="53"/>
      <c r="AHK333" s="53"/>
      <c r="AHL333" s="53"/>
      <c r="AHM333" s="53"/>
      <c r="AHN333" s="53"/>
      <c r="AHO333" s="53"/>
      <c r="AHP333" s="53"/>
      <c r="AHQ333" s="53"/>
      <c r="AHR333" s="53"/>
      <c r="AHS333" s="53"/>
      <c r="AHT333" s="53"/>
      <c r="AHU333" s="53"/>
      <c r="AHV333" s="53"/>
      <c r="AHW333" s="53"/>
      <c r="AHX333" s="53"/>
      <c r="AHY333" s="53"/>
      <c r="AHZ333" s="53"/>
      <c r="AIA333" s="53"/>
      <c r="AIB333" s="53"/>
      <c r="AIC333" s="53"/>
      <c r="AID333" s="53"/>
      <c r="AIE333" s="53"/>
      <c r="AIF333" s="53"/>
      <c r="AIG333" s="53"/>
      <c r="AIH333" s="53"/>
      <c r="AII333" s="53"/>
      <c r="AIJ333" s="53"/>
      <c r="AIK333" s="53"/>
      <c r="AIL333" s="53"/>
      <c r="AIM333" s="53"/>
      <c r="AIN333" s="53"/>
      <c r="AIO333" s="53"/>
      <c r="AIP333" s="53"/>
      <c r="AIQ333" s="53"/>
      <c r="AIR333" s="53"/>
      <c r="AIS333" s="53"/>
      <c r="AIT333" s="53"/>
      <c r="AIU333" s="53"/>
      <c r="AIV333" s="53"/>
      <c r="AIW333" s="53"/>
      <c r="AIX333" s="53"/>
      <c r="AIY333" s="53"/>
      <c r="AIZ333" s="53"/>
      <c r="AJA333" s="53"/>
      <c r="AJB333" s="53"/>
      <c r="AJC333" s="53"/>
      <c r="AJD333" s="53"/>
      <c r="AJE333" s="53"/>
      <c r="AJF333" s="53"/>
      <c r="AJG333" s="53"/>
      <c r="AJH333" s="53"/>
      <c r="AJI333" s="53"/>
      <c r="AJJ333" s="53"/>
      <c r="AJK333" s="53"/>
      <c r="AJL333" s="53"/>
      <c r="AJM333" s="53"/>
      <c r="AJN333" s="53"/>
      <c r="AJO333" s="53"/>
      <c r="AJP333" s="53"/>
      <c r="AJQ333" s="53"/>
      <c r="AJR333" s="53"/>
      <c r="AJS333" s="53"/>
      <c r="AJT333" s="53"/>
      <c r="AJU333" s="53"/>
      <c r="AJV333" s="53"/>
      <c r="AJW333" s="53"/>
      <c r="AJX333" s="53"/>
      <c r="AJY333" s="53"/>
      <c r="AJZ333" s="53"/>
      <c r="AKA333" s="53"/>
      <c r="AKB333" s="53"/>
      <c r="AKC333" s="53"/>
      <c r="AKD333" s="53"/>
      <c r="AKE333" s="53"/>
      <c r="AKF333" s="53"/>
      <c r="AKG333" s="53"/>
      <c r="AKH333" s="53"/>
      <c r="AKI333" s="53"/>
      <c r="AKJ333" s="53"/>
      <c r="AKK333" s="53"/>
      <c r="AKL333" s="53"/>
      <c r="AKM333" s="53"/>
      <c r="AKN333" s="53"/>
      <c r="AKO333" s="53"/>
      <c r="AKP333" s="53"/>
      <c r="AKQ333" s="53"/>
      <c r="AKR333" s="53"/>
      <c r="AKS333" s="53"/>
      <c r="AKT333" s="53"/>
      <c r="AKU333" s="53"/>
      <c r="AKV333" s="53"/>
      <c r="AKW333" s="53"/>
      <c r="AKX333" s="53"/>
      <c r="AKY333" s="53"/>
      <c r="AKZ333" s="53"/>
      <c r="ALA333" s="53"/>
      <c r="ALB333" s="53"/>
      <c r="ALC333" s="53"/>
      <c r="ALD333" s="53"/>
      <c r="ALE333" s="53"/>
      <c r="ALF333" s="53"/>
      <c r="ALG333" s="53"/>
      <c r="ALH333" s="53"/>
      <c r="ALI333" s="53"/>
      <c r="ALJ333" s="53"/>
      <c r="ALK333" s="53"/>
      <c r="ALL333" s="53"/>
      <c r="ALM333" s="53"/>
      <c r="ALN333" s="53"/>
      <c r="ALO333" s="53"/>
      <c r="ALP333" s="53"/>
      <c r="ALQ333" s="53"/>
      <c r="ALR333" s="53"/>
      <c r="ALS333" s="53"/>
      <c r="ALT333" s="53"/>
    </row>
    <row r="334" spans="1:1008" customFormat="1" ht="15" customHeight="1" thickBot="1">
      <c r="A334" s="119"/>
      <c r="B334" s="119"/>
      <c r="C334" s="119"/>
      <c r="D334" s="119"/>
      <c r="E334" s="6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  <c r="BG334" s="53"/>
      <c r="BH334" s="53"/>
      <c r="BI334" s="53"/>
      <c r="BJ334" s="53"/>
      <c r="BK334" s="53"/>
      <c r="BL334" s="53"/>
      <c r="BM334" s="53"/>
      <c r="BN334" s="53"/>
      <c r="BO334" s="53"/>
      <c r="BP334" s="53"/>
      <c r="BQ334" s="53"/>
      <c r="BR334" s="53"/>
      <c r="BS334" s="53"/>
      <c r="BT334" s="53"/>
      <c r="BU334" s="53"/>
      <c r="BV334" s="53"/>
      <c r="BW334" s="53"/>
      <c r="BX334" s="53"/>
      <c r="BY334" s="53"/>
      <c r="BZ334" s="53"/>
      <c r="CA334" s="53"/>
      <c r="CB334" s="53"/>
      <c r="CC334" s="53"/>
      <c r="CD334" s="53"/>
      <c r="CE334" s="53"/>
      <c r="CF334" s="53"/>
      <c r="CG334" s="53"/>
      <c r="CH334" s="53"/>
      <c r="CI334" s="53"/>
      <c r="CJ334" s="53"/>
      <c r="CK334" s="53"/>
      <c r="CL334" s="53"/>
      <c r="CM334" s="53"/>
      <c r="CN334" s="53"/>
      <c r="CO334" s="53"/>
      <c r="CP334" s="53"/>
      <c r="CQ334" s="53"/>
      <c r="CR334" s="53"/>
      <c r="CS334" s="53"/>
      <c r="CT334" s="53"/>
      <c r="CU334" s="53"/>
      <c r="CV334" s="53"/>
      <c r="CW334" s="53"/>
      <c r="CX334" s="53"/>
      <c r="CY334" s="53"/>
      <c r="CZ334" s="53"/>
      <c r="DA334" s="53"/>
      <c r="DB334" s="53"/>
      <c r="DC334" s="53"/>
      <c r="DD334" s="53"/>
      <c r="DE334" s="53"/>
      <c r="DF334" s="53"/>
      <c r="DG334" s="53"/>
      <c r="DH334" s="53"/>
      <c r="DI334" s="53"/>
      <c r="DJ334" s="53"/>
      <c r="DK334" s="53"/>
      <c r="DL334" s="53"/>
      <c r="DM334" s="53"/>
      <c r="DN334" s="53"/>
      <c r="DO334" s="53"/>
      <c r="DP334" s="53"/>
      <c r="DQ334" s="53"/>
      <c r="DR334" s="53"/>
      <c r="DS334" s="53"/>
      <c r="DT334" s="53"/>
      <c r="DU334" s="53"/>
      <c r="DV334" s="53"/>
      <c r="DW334" s="53"/>
      <c r="DX334" s="53"/>
      <c r="DY334" s="53"/>
      <c r="DZ334" s="53"/>
      <c r="EA334" s="53"/>
      <c r="EB334" s="53"/>
      <c r="EC334" s="53"/>
      <c r="ED334" s="53"/>
      <c r="EE334" s="53"/>
      <c r="EF334" s="53"/>
      <c r="EG334" s="53"/>
      <c r="EH334" s="53"/>
      <c r="EI334" s="53"/>
      <c r="EJ334" s="53"/>
      <c r="EK334" s="53"/>
      <c r="EL334" s="53"/>
      <c r="EM334" s="53"/>
      <c r="EN334" s="53"/>
      <c r="EO334" s="53"/>
      <c r="EP334" s="53"/>
      <c r="EQ334" s="53"/>
      <c r="ER334" s="53"/>
      <c r="ES334" s="53"/>
      <c r="ET334" s="53"/>
      <c r="EU334" s="53"/>
      <c r="EV334" s="53"/>
      <c r="EW334" s="53"/>
      <c r="EX334" s="53"/>
      <c r="EY334" s="53"/>
      <c r="EZ334" s="53"/>
      <c r="FA334" s="53"/>
      <c r="FB334" s="53"/>
      <c r="FC334" s="53"/>
      <c r="FD334" s="53"/>
      <c r="FE334" s="53"/>
      <c r="FF334" s="53"/>
      <c r="FG334" s="53"/>
      <c r="FH334" s="53"/>
      <c r="FI334" s="53"/>
      <c r="FJ334" s="53"/>
      <c r="FK334" s="53"/>
      <c r="FL334" s="53"/>
      <c r="FM334" s="53"/>
      <c r="FN334" s="53"/>
      <c r="FO334" s="53"/>
      <c r="FP334" s="53"/>
      <c r="FQ334" s="53"/>
      <c r="FR334" s="53"/>
      <c r="FS334" s="53"/>
      <c r="FT334" s="53"/>
      <c r="FU334" s="53"/>
      <c r="FV334" s="53"/>
      <c r="FW334" s="53"/>
      <c r="FX334" s="53"/>
      <c r="FY334" s="53"/>
      <c r="FZ334" s="53"/>
      <c r="GA334" s="53"/>
      <c r="GB334" s="53"/>
      <c r="GC334" s="53"/>
      <c r="GD334" s="53"/>
      <c r="GE334" s="53"/>
      <c r="GF334" s="53"/>
      <c r="GG334" s="53"/>
      <c r="GH334" s="53"/>
      <c r="GI334" s="53"/>
      <c r="GJ334" s="53"/>
      <c r="GK334" s="53"/>
      <c r="GL334" s="53"/>
      <c r="GM334" s="53"/>
      <c r="GN334" s="53"/>
      <c r="GO334" s="53"/>
      <c r="GP334" s="53"/>
      <c r="GQ334" s="53"/>
      <c r="GR334" s="53"/>
      <c r="GS334" s="53"/>
      <c r="GT334" s="53"/>
      <c r="GU334" s="53"/>
      <c r="GV334" s="53"/>
      <c r="GW334" s="53"/>
      <c r="GX334" s="53"/>
      <c r="GY334" s="53"/>
      <c r="GZ334" s="53"/>
      <c r="HA334" s="53"/>
      <c r="HB334" s="53"/>
      <c r="HC334" s="53"/>
      <c r="HD334" s="53"/>
      <c r="HE334" s="53"/>
      <c r="HF334" s="53"/>
      <c r="HG334" s="53"/>
      <c r="HH334" s="53"/>
      <c r="HI334" s="53"/>
      <c r="HJ334" s="53"/>
      <c r="HK334" s="53"/>
      <c r="HL334" s="53"/>
      <c r="HM334" s="53"/>
      <c r="HN334" s="53"/>
      <c r="HO334" s="53"/>
      <c r="HP334" s="53"/>
      <c r="HQ334" s="53"/>
      <c r="HR334" s="53"/>
      <c r="HS334" s="53"/>
      <c r="HT334" s="53"/>
      <c r="HU334" s="53"/>
      <c r="HV334" s="53"/>
      <c r="HW334" s="53"/>
      <c r="HX334" s="53"/>
      <c r="HY334" s="53"/>
      <c r="HZ334" s="53"/>
      <c r="IA334" s="53"/>
      <c r="IB334" s="53"/>
      <c r="IC334" s="53"/>
      <c r="ID334" s="53"/>
      <c r="IE334" s="53"/>
      <c r="IF334" s="53"/>
      <c r="IG334" s="53"/>
      <c r="IH334" s="53"/>
      <c r="II334" s="53"/>
      <c r="IJ334" s="53"/>
      <c r="IK334" s="53"/>
      <c r="IL334" s="53"/>
      <c r="IM334" s="53"/>
      <c r="IN334" s="53"/>
      <c r="IO334" s="53"/>
      <c r="IP334" s="53"/>
      <c r="IQ334" s="53"/>
      <c r="IR334" s="53"/>
      <c r="IS334" s="53"/>
      <c r="IT334" s="53"/>
      <c r="IU334" s="53"/>
      <c r="IV334" s="53"/>
      <c r="IW334" s="53"/>
      <c r="IX334" s="53"/>
      <c r="IY334" s="53"/>
      <c r="IZ334" s="53"/>
      <c r="JA334" s="53"/>
      <c r="JB334" s="53"/>
      <c r="JC334" s="53"/>
      <c r="JD334" s="53"/>
      <c r="JE334" s="53"/>
      <c r="JF334" s="53"/>
      <c r="JG334" s="53"/>
      <c r="JH334" s="53"/>
      <c r="JI334" s="53"/>
      <c r="JJ334" s="53"/>
      <c r="JK334" s="53"/>
      <c r="JL334" s="53"/>
      <c r="JM334" s="53"/>
      <c r="JN334" s="53"/>
      <c r="JO334" s="53"/>
      <c r="JP334" s="53"/>
      <c r="JQ334" s="53"/>
      <c r="JR334" s="53"/>
      <c r="JS334" s="53"/>
      <c r="JT334" s="53"/>
      <c r="JU334" s="53"/>
      <c r="JV334" s="53"/>
      <c r="JW334" s="53"/>
      <c r="JX334" s="53"/>
      <c r="JY334" s="53"/>
      <c r="JZ334" s="53"/>
      <c r="KA334" s="53"/>
      <c r="KB334" s="53"/>
      <c r="KC334" s="53"/>
      <c r="KD334" s="53"/>
      <c r="KE334" s="53"/>
      <c r="KF334" s="53"/>
      <c r="KG334" s="53"/>
      <c r="KH334" s="53"/>
      <c r="KI334" s="53"/>
      <c r="KJ334" s="53"/>
      <c r="KK334" s="53"/>
      <c r="KL334" s="53"/>
      <c r="KM334" s="53"/>
      <c r="KN334" s="53"/>
      <c r="KO334" s="53"/>
      <c r="KP334" s="53"/>
      <c r="KQ334" s="53"/>
      <c r="KR334" s="53"/>
      <c r="KS334" s="53"/>
      <c r="KT334" s="53"/>
      <c r="KU334" s="53"/>
      <c r="KV334" s="53"/>
      <c r="KW334" s="53"/>
      <c r="KX334" s="53"/>
      <c r="KY334" s="53"/>
      <c r="KZ334" s="53"/>
      <c r="LA334" s="53"/>
      <c r="LB334" s="53"/>
      <c r="LC334" s="53"/>
      <c r="LD334" s="53"/>
      <c r="LE334" s="53"/>
      <c r="LF334" s="53"/>
      <c r="LG334" s="53"/>
      <c r="LH334" s="53"/>
      <c r="LI334" s="53"/>
      <c r="LJ334" s="53"/>
      <c r="LK334" s="53"/>
      <c r="LL334" s="53"/>
      <c r="LM334" s="53"/>
      <c r="LN334" s="53"/>
      <c r="LO334" s="53"/>
      <c r="LP334" s="53"/>
      <c r="LQ334" s="53"/>
      <c r="LR334" s="53"/>
      <c r="LS334" s="53"/>
      <c r="LT334" s="53"/>
      <c r="LU334" s="53"/>
      <c r="LV334" s="53"/>
      <c r="LW334" s="53"/>
      <c r="LX334" s="53"/>
      <c r="LY334" s="53"/>
      <c r="LZ334" s="53"/>
      <c r="MA334" s="53"/>
      <c r="MB334" s="53"/>
      <c r="MC334" s="53"/>
      <c r="MD334" s="53"/>
      <c r="ME334" s="53"/>
      <c r="MF334" s="53"/>
      <c r="MG334" s="53"/>
      <c r="MH334" s="53"/>
      <c r="MI334" s="53"/>
      <c r="MJ334" s="53"/>
      <c r="MK334" s="53"/>
      <c r="ML334" s="53"/>
      <c r="MM334" s="53"/>
      <c r="MN334" s="53"/>
      <c r="MO334" s="53"/>
      <c r="MP334" s="53"/>
      <c r="MQ334" s="53"/>
      <c r="MR334" s="53"/>
      <c r="MS334" s="53"/>
      <c r="MT334" s="53"/>
      <c r="MU334" s="53"/>
      <c r="MV334" s="53"/>
      <c r="MW334" s="53"/>
      <c r="MX334" s="53"/>
      <c r="MY334" s="53"/>
      <c r="MZ334" s="53"/>
      <c r="NA334" s="53"/>
      <c r="NB334" s="53"/>
      <c r="NC334" s="53"/>
      <c r="ND334" s="53"/>
      <c r="NE334" s="53"/>
      <c r="NF334" s="53"/>
      <c r="NG334" s="53"/>
      <c r="NH334" s="53"/>
      <c r="NI334" s="53"/>
      <c r="NJ334" s="53"/>
      <c r="NK334" s="53"/>
      <c r="NL334" s="53"/>
      <c r="NM334" s="53"/>
      <c r="NN334" s="53"/>
      <c r="NO334" s="53"/>
      <c r="NP334" s="53"/>
      <c r="NQ334" s="53"/>
      <c r="NR334" s="53"/>
      <c r="NS334" s="53"/>
      <c r="NT334" s="53"/>
      <c r="NU334" s="53"/>
      <c r="NV334" s="53"/>
      <c r="NW334" s="53"/>
      <c r="NX334" s="53"/>
      <c r="NY334" s="53"/>
      <c r="NZ334" s="53"/>
      <c r="OA334" s="53"/>
      <c r="OB334" s="53"/>
      <c r="OC334" s="53"/>
      <c r="OD334" s="53"/>
      <c r="OE334" s="53"/>
      <c r="OF334" s="53"/>
      <c r="OG334" s="53"/>
      <c r="OH334" s="53"/>
      <c r="OI334" s="53"/>
      <c r="OJ334" s="53"/>
      <c r="OK334" s="53"/>
      <c r="OL334" s="53"/>
      <c r="OM334" s="53"/>
      <c r="ON334" s="53"/>
      <c r="OO334" s="53"/>
      <c r="OP334" s="53"/>
      <c r="OQ334" s="53"/>
      <c r="OR334" s="53"/>
      <c r="OS334" s="53"/>
      <c r="OT334" s="53"/>
      <c r="OU334" s="53"/>
      <c r="OV334" s="53"/>
      <c r="OW334" s="53"/>
      <c r="OX334" s="53"/>
      <c r="OY334" s="53"/>
      <c r="OZ334" s="53"/>
      <c r="PA334" s="53"/>
      <c r="PB334" s="53"/>
      <c r="PC334" s="53"/>
      <c r="PD334" s="53"/>
      <c r="PE334" s="53"/>
      <c r="PF334" s="53"/>
      <c r="PG334" s="53"/>
      <c r="PH334" s="53"/>
      <c r="PI334" s="53"/>
      <c r="PJ334" s="53"/>
      <c r="PK334" s="53"/>
      <c r="PL334" s="53"/>
      <c r="PM334" s="53"/>
      <c r="PN334" s="53"/>
      <c r="PO334" s="53"/>
      <c r="PP334" s="53"/>
      <c r="PQ334" s="53"/>
      <c r="PR334" s="53"/>
      <c r="PS334" s="53"/>
      <c r="PT334" s="53"/>
      <c r="PU334" s="53"/>
      <c r="PV334" s="53"/>
      <c r="PW334" s="53"/>
      <c r="PX334" s="53"/>
      <c r="PY334" s="53"/>
      <c r="PZ334" s="53"/>
      <c r="QA334" s="53"/>
      <c r="QB334" s="53"/>
      <c r="QC334" s="53"/>
      <c r="QD334" s="53"/>
      <c r="QE334" s="53"/>
      <c r="QF334" s="53"/>
      <c r="QG334" s="53"/>
      <c r="QH334" s="53"/>
      <c r="QI334" s="53"/>
      <c r="QJ334" s="53"/>
      <c r="QK334" s="53"/>
      <c r="QL334" s="53"/>
      <c r="QM334" s="53"/>
      <c r="QN334" s="53"/>
      <c r="QO334" s="53"/>
      <c r="QP334" s="53"/>
      <c r="QQ334" s="53"/>
      <c r="QR334" s="53"/>
      <c r="QS334" s="53"/>
      <c r="QT334" s="53"/>
      <c r="QU334" s="53"/>
      <c r="QV334" s="53"/>
      <c r="QW334" s="53"/>
      <c r="QX334" s="53"/>
      <c r="QY334" s="53"/>
      <c r="QZ334" s="53"/>
      <c r="RA334" s="53"/>
      <c r="RB334" s="53"/>
      <c r="RC334" s="53"/>
      <c r="RD334" s="53"/>
      <c r="RE334" s="53"/>
      <c r="RF334" s="53"/>
      <c r="RG334" s="53"/>
      <c r="RH334" s="53"/>
      <c r="RI334" s="53"/>
      <c r="RJ334" s="53"/>
      <c r="RK334" s="53"/>
      <c r="RL334" s="53"/>
      <c r="RM334" s="53"/>
      <c r="RN334" s="53"/>
      <c r="RO334" s="53"/>
      <c r="RP334" s="53"/>
      <c r="RQ334" s="53"/>
      <c r="RR334" s="53"/>
      <c r="RS334" s="53"/>
      <c r="RT334" s="53"/>
      <c r="RU334" s="53"/>
      <c r="RV334" s="53"/>
      <c r="RW334" s="53"/>
      <c r="RX334" s="53"/>
      <c r="RY334" s="53"/>
      <c r="RZ334" s="53"/>
      <c r="SA334" s="53"/>
      <c r="SB334" s="53"/>
      <c r="SC334" s="53"/>
      <c r="SD334" s="53"/>
      <c r="SE334" s="53"/>
      <c r="SF334" s="53"/>
      <c r="SG334" s="53"/>
      <c r="SH334" s="53"/>
      <c r="SI334" s="53"/>
      <c r="SJ334" s="53"/>
      <c r="SK334" s="53"/>
      <c r="SL334" s="53"/>
      <c r="SM334" s="53"/>
      <c r="SN334" s="53"/>
      <c r="SO334" s="53"/>
      <c r="SP334" s="53"/>
      <c r="SQ334" s="53"/>
      <c r="SR334" s="53"/>
      <c r="SS334" s="53"/>
      <c r="ST334" s="53"/>
      <c r="SU334" s="53"/>
      <c r="SV334" s="53"/>
      <c r="SW334" s="53"/>
      <c r="SX334" s="53"/>
      <c r="SY334" s="53"/>
      <c r="SZ334" s="53"/>
      <c r="TA334" s="53"/>
      <c r="TB334" s="53"/>
      <c r="TC334" s="53"/>
      <c r="TD334" s="53"/>
      <c r="TE334" s="53"/>
      <c r="TF334" s="53"/>
      <c r="TG334" s="53"/>
      <c r="TH334" s="53"/>
      <c r="TI334" s="53"/>
      <c r="TJ334" s="53"/>
      <c r="TK334" s="53"/>
      <c r="TL334" s="53"/>
      <c r="TM334" s="53"/>
      <c r="TN334" s="53"/>
      <c r="TO334" s="53"/>
      <c r="TP334" s="53"/>
      <c r="TQ334" s="53"/>
      <c r="TR334" s="53"/>
      <c r="TS334" s="53"/>
      <c r="TT334" s="53"/>
      <c r="TU334" s="53"/>
      <c r="TV334" s="53"/>
      <c r="TW334" s="53"/>
      <c r="TX334" s="53"/>
      <c r="TY334" s="53"/>
      <c r="TZ334" s="53"/>
      <c r="UA334" s="53"/>
      <c r="UB334" s="53"/>
      <c r="UC334" s="53"/>
      <c r="UD334" s="53"/>
      <c r="UE334" s="53"/>
      <c r="UF334" s="53"/>
      <c r="UG334" s="53"/>
      <c r="UH334" s="53"/>
      <c r="UI334" s="53"/>
      <c r="UJ334" s="53"/>
      <c r="UK334" s="53"/>
      <c r="UL334" s="53"/>
      <c r="UM334" s="53"/>
      <c r="UN334" s="53"/>
      <c r="UO334" s="53"/>
      <c r="UP334" s="53"/>
      <c r="UQ334" s="53"/>
      <c r="UR334" s="53"/>
      <c r="US334" s="53"/>
      <c r="UT334" s="53"/>
      <c r="UU334" s="53"/>
      <c r="UV334" s="53"/>
      <c r="UW334" s="53"/>
      <c r="UX334" s="53"/>
      <c r="UY334" s="53"/>
      <c r="UZ334" s="53"/>
      <c r="VA334" s="53"/>
      <c r="VB334" s="53"/>
      <c r="VC334" s="53"/>
      <c r="VD334" s="53"/>
      <c r="VE334" s="53"/>
      <c r="VF334" s="53"/>
      <c r="VG334" s="53"/>
      <c r="VH334" s="53"/>
      <c r="VI334" s="53"/>
      <c r="VJ334" s="53"/>
      <c r="VK334" s="53"/>
      <c r="VL334" s="53"/>
      <c r="VM334" s="53"/>
      <c r="VN334" s="53"/>
      <c r="VO334" s="53"/>
      <c r="VP334" s="53"/>
      <c r="VQ334" s="53"/>
      <c r="VR334" s="53"/>
      <c r="VS334" s="53"/>
      <c r="VT334" s="53"/>
      <c r="VU334" s="53"/>
      <c r="VV334" s="53"/>
      <c r="VW334" s="53"/>
      <c r="VX334" s="53"/>
      <c r="VY334" s="53"/>
      <c r="VZ334" s="53"/>
      <c r="WA334" s="53"/>
      <c r="WB334" s="53"/>
      <c r="WC334" s="53"/>
      <c r="WD334" s="53"/>
      <c r="WE334" s="53"/>
      <c r="WF334" s="53"/>
      <c r="WG334" s="53"/>
      <c r="WH334" s="53"/>
      <c r="WI334" s="53"/>
      <c r="WJ334" s="53"/>
      <c r="WK334" s="53"/>
      <c r="WL334" s="53"/>
      <c r="WM334" s="53"/>
      <c r="WN334" s="53"/>
      <c r="WO334" s="53"/>
      <c r="WP334" s="53"/>
      <c r="WQ334" s="53"/>
      <c r="WR334" s="53"/>
      <c r="WS334" s="53"/>
      <c r="WT334" s="53"/>
      <c r="WU334" s="53"/>
      <c r="WV334" s="53"/>
      <c r="WW334" s="53"/>
      <c r="WX334" s="53"/>
      <c r="WY334" s="53"/>
      <c r="WZ334" s="53"/>
      <c r="XA334" s="53"/>
      <c r="XB334" s="53"/>
      <c r="XC334" s="53"/>
      <c r="XD334" s="53"/>
      <c r="XE334" s="53"/>
      <c r="XF334" s="53"/>
      <c r="XG334" s="53"/>
      <c r="XH334" s="53"/>
      <c r="XI334" s="53"/>
      <c r="XJ334" s="53"/>
      <c r="XK334" s="53"/>
      <c r="XL334" s="53"/>
      <c r="XM334" s="53"/>
      <c r="XN334" s="53"/>
      <c r="XO334" s="53"/>
      <c r="XP334" s="53"/>
      <c r="XQ334" s="53"/>
      <c r="XR334" s="53"/>
      <c r="XS334" s="53"/>
      <c r="XT334" s="53"/>
      <c r="XU334" s="53"/>
      <c r="XV334" s="53"/>
      <c r="XW334" s="53"/>
      <c r="XX334" s="53"/>
      <c r="XY334" s="53"/>
      <c r="XZ334" s="53"/>
      <c r="YA334" s="53"/>
      <c r="YB334" s="53"/>
      <c r="YC334" s="53"/>
      <c r="YD334" s="53"/>
      <c r="YE334" s="53"/>
      <c r="YF334" s="53"/>
      <c r="YG334" s="53"/>
      <c r="YH334" s="53"/>
      <c r="YI334" s="53"/>
      <c r="YJ334" s="53"/>
      <c r="YK334" s="53"/>
      <c r="YL334" s="53"/>
      <c r="YM334" s="53"/>
      <c r="YN334" s="53"/>
      <c r="YO334" s="53"/>
      <c r="YP334" s="53"/>
      <c r="YQ334" s="53"/>
      <c r="YR334" s="53"/>
      <c r="YS334" s="53"/>
      <c r="YT334" s="53"/>
      <c r="YU334" s="53"/>
      <c r="YV334" s="53"/>
      <c r="YW334" s="53"/>
      <c r="YX334" s="53"/>
      <c r="YY334" s="53"/>
      <c r="YZ334" s="53"/>
      <c r="ZA334" s="53"/>
      <c r="ZB334" s="53"/>
      <c r="ZC334" s="53"/>
      <c r="ZD334" s="53"/>
      <c r="ZE334" s="53"/>
      <c r="ZF334" s="53"/>
      <c r="ZG334" s="53"/>
      <c r="ZH334" s="53"/>
      <c r="ZI334" s="53"/>
      <c r="ZJ334" s="53"/>
      <c r="ZK334" s="53"/>
      <c r="ZL334" s="53"/>
      <c r="ZM334" s="53"/>
      <c r="ZN334" s="53"/>
      <c r="ZO334" s="53"/>
      <c r="ZP334" s="53"/>
      <c r="ZQ334" s="53"/>
      <c r="ZR334" s="53"/>
      <c r="ZS334" s="53"/>
      <c r="ZT334" s="53"/>
      <c r="ZU334" s="53"/>
      <c r="ZV334" s="53"/>
      <c r="ZW334" s="53"/>
      <c r="ZX334" s="53"/>
      <c r="ZY334" s="53"/>
      <c r="ZZ334" s="53"/>
      <c r="AAA334" s="53"/>
      <c r="AAB334" s="53"/>
      <c r="AAC334" s="53"/>
      <c r="AAD334" s="53"/>
      <c r="AAE334" s="53"/>
      <c r="AAF334" s="53"/>
      <c r="AAG334" s="53"/>
      <c r="AAH334" s="53"/>
      <c r="AAI334" s="53"/>
      <c r="AAJ334" s="53"/>
      <c r="AAK334" s="53"/>
      <c r="AAL334" s="53"/>
      <c r="AAM334" s="53"/>
      <c r="AAN334" s="53"/>
      <c r="AAO334" s="53"/>
      <c r="AAP334" s="53"/>
      <c r="AAQ334" s="53"/>
      <c r="AAR334" s="53"/>
      <c r="AAS334" s="53"/>
      <c r="AAT334" s="53"/>
      <c r="AAU334" s="53"/>
      <c r="AAV334" s="53"/>
      <c r="AAW334" s="53"/>
      <c r="AAX334" s="53"/>
      <c r="AAY334" s="53"/>
      <c r="AAZ334" s="53"/>
      <c r="ABA334" s="53"/>
      <c r="ABB334" s="53"/>
      <c r="ABC334" s="53"/>
      <c r="ABD334" s="53"/>
      <c r="ABE334" s="53"/>
      <c r="ABF334" s="53"/>
      <c r="ABG334" s="53"/>
      <c r="ABH334" s="53"/>
      <c r="ABI334" s="53"/>
      <c r="ABJ334" s="53"/>
      <c r="ABK334" s="53"/>
      <c r="ABL334" s="53"/>
      <c r="ABM334" s="53"/>
      <c r="ABN334" s="53"/>
      <c r="ABO334" s="53"/>
      <c r="ABP334" s="53"/>
      <c r="ABQ334" s="53"/>
      <c r="ABR334" s="53"/>
      <c r="ABS334" s="53"/>
      <c r="ABT334" s="53"/>
      <c r="ABU334" s="53"/>
      <c r="ABV334" s="53"/>
      <c r="ABW334" s="53"/>
      <c r="ABX334" s="53"/>
      <c r="ABY334" s="53"/>
      <c r="ABZ334" s="53"/>
      <c r="ACA334" s="53"/>
      <c r="ACB334" s="53"/>
      <c r="ACC334" s="53"/>
      <c r="ACD334" s="53"/>
      <c r="ACE334" s="53"/>
      <c r="ACF334" s="53"/>
      <c r="ACG334" s="53"/>
      <c r="ACH334" s="53"/>
      <c r="ACI334" s="53"/>
      <c r="ACJ334" s="53"/>
      <c r="ACK334" s="53"/>
      <c r="ACL334" s="53"/>
      <c r="ACM334" s="53"/>
      <c r="ACN334" s="53"/>
      <c r="ACO334" s="53"/>
      <c r="ACP334" s="53"/>
      <c r="ACQ334" s="53"/>
      <c r="ACR334" s="53"/>
      <c r="ACS334" s="53"/>
      <c r="ACT334" s="53"/>
      <c r="ACU334" s="53"/>
      <c r="ACV334" s="53"/>
      <c r="ACW334" s="53"/>
      <c r="ACX334" s="53"/>
      <c r="ACY334" s="53"/>
      <c r="ACZ334" s="53"/>
      <c r="ADA334" s="53"/>
      <c r="ADB334" s="53"/>
      <c r="ADC334" s="53"/>
      <c r="ADD334" s="53"/>
      <c r="ADE334" s="53"/>
      <c r="ADF334" s="53"/>
      <c r="ADG334" s="53"/>
      <c r="ADH334" s="53"/>
      <c r="ADI334" s="53"/>
      <c r="ADJ334" s="53"/>
      <c r="ADK334" s="53"/>
      <c r="ADL334" s="53"/>
      <c r="ADM334" s="53"/>
      <c r="ADN334" s="53"/>
      <c r="ADO334" s="53"/>
      <c r="ADP334" s="53"/>
      <c r="ADQ334" s="53"/>
      <c r="ADR334" s="53"/>
      <c r="ADS334" s="53"/>
      <c r="ADT334" s="53"/>
      <c r="ADU334" s="53"/>
      <c r="ADV334" s="53"/>
      <c r="ADW334" s="53"/>
      <c r="ADX334" s="53"/>
      <c r="ADY334" s="53"/>
      <c r="ADZ334" s="53"/>
      <c r="AEA334" s="53"/>
      <c r="AEB334" s="53"/>
      <c r="AEC334" s="53"/>
      <c r="AED334" s="53"/>
      <c r="AEE334" s="53"/>
      <c r="AEF334" s="53"/>
      <c r="AEG334" s="53"/>
      <c r="AEH334" s="53"/>
      <c r="AEI334" s="53"/>
      <c r="AEJ334" s="53"/>
      <c r="AEK334" s="53"/>
      <c r="AEL334" s="53"/>
      <c r="AEM334" s="53"/>
      <c r="AEN334" s="53"/>
      <c r="AEO334" s="53"/>
      <c r="AEP334" s="53"/>
      <c r="AEQ334" s="53"/>
      <c r="AER334" s="53"/>
      <c r="AES334" s="53"/>
      <c r="AET334" s="53"/>
      <c r="AEU334" s="53"/>
      <c r="AEV334" s="53"/>
      <c r="AEW334" s="53"/>
      <c r="AEX334" s="53"/>
      <c r="AEY334" s="53"/>
      <c r="AEZ334" s="53"/>
      <c r="AFA334" s="53"/>
      <c r="AFB334" s="53"/>
      <c r="AFC334" s="53"/>
      <c r="AFD334" s="53"/>
      <c r="AFE334" s="53"/>
      <c r="AFF334" s="53"/>
      <c r="AFG334" s="53"/>
      <c r="AFH334" s="53"/>
      <c r="AFI334" s="53"/>
      <c r="AFJ334" s="53"/>
      <c r="AFK334" s="53"/>
      <c r="AFL334" s="53"/>
      <c r="AFM334" s="53"/>
      <c r="AFN334" s="53"/>
      <c r="AFO334" s="53"/>
      <c r="AFP334" s="53"/>
      <c r="AFQ334" s="53"/>
      <c r="AFR334" s="53"/>
      <c r="AFS334" s="53"/>
      <c r="AFT334" s="53"/>
      <c r="AFU334" s="53"/>
      <c r="AFV334" s="53"/>
      <c r="AFW334" s="53"/>
      <c r="AFX334" s="53"/>
      <c r="AFY334" s="53"/>
      <c r="AFZ334" s="53"/>
      <c r="AGA334" s="53"/>
      <c r="AGB334" s="53"/>
      <c r="AGC334" s="53"/>
      <c r="AGD334" s="53"/>
      <c r="AGE334" s="53"/>
      <c r="AGF334" s="53"/>
      <c r="AGG334" s="53"/>
      <c r="AGH334" s="53"/>
      <c r="AGI334" s="53"/>
      <c r="AGJ334" s="53"/>
      <c r="AGK334" s="53"/>
      <c r="AGL334" s="53"/>
      <c r="AGM334" s="53"/>
      <c r="AGN334" s="53"/>
      <c r="AGO334" s="53"/>
      <c r="AGP334" s="53"/>
      <c r="AGQ334" s="53"/>
      <c r="AGR334" s="53"/>
      <c r="AGS334" s="53"/>
      <c r="AGT334" s="53"/>
      <c r="AGU334" s="53"/>
      <c r="AGV334" s="53"/>
      <c r="AGW334" s="53"/>
      <c r="AGX334" s="53"/>
      <c r="AGY334" s="53"/>
      <c r="AGZ334" s="53"/>
      <c r="AHA334" s="53"/>
      <c r="AHB334" s="53"/>
      <c r="AHC334" s="53"/>
      <c r="AHD334" s="53"/>
      <c r="AHE334" s="53"/>
      <c r="AHF334" s="53"/>
      <c r="AHG334" s="53"/>
      <c r="AHH334" s="53"/>
      <c r="AHI334" s="53"/>
      <c r="AHJ334" s="53"/>
      <c r="AHK334" s="53"/>
      <c r="AHL334" s="53"/>
      <c r="AHM334" s="53"/>
      <c r="AHN334" s="53"/>
      <c r="AHO334" s="53"/>
      <c r="AHP334" s="53"/>
      <c r="AHQ334" s="53"/>
      <c r="AHR334" s="53"/>
      <c r="AHS334" s="53"/>
      <c r="AHT334" s="53"/>
      <c r="AHU334" s="53"/>
      <c r="AHV334" s="53"/>
      <c r="AHW334" s="53"/>
      <c r="AHX334" s="53"/>
      <c r="AHY334" s="53"/>
      <c r="AHZ334" s="53"/>
      <c r="AIA334" s="53"/>
      <c r="AIB334" s="53"/>
      <c r="AIC334" s="53"/>
      <c r="AID334" s="53"/>
      <c r="AIE334" s="53"/>
      <c r="AIF334" s="53"/>
      <c r="AIG334" s="53"/>
      <c r="AIH334" s="53"/>
      <c r="AII334" s="53"/>
      <c r="AIJ334" s="53"/>
      <c r="AIK334" s="53"/>
      <c r="AIL334" s="53"/>
      <c r="AIM334" s="53"/>
      <c r="AIN334" s="53"/>
      <c r="AIO334" s="53"/>
      <c r="AIP334" s="53"/>
      <c r="AIQ334" s="53"/>
      <c r="AIR334" s="53"/>
      <c r="AIS334" s="53"/>
      <c r="AIT334" s="53"/>
      <c r="AIU334" s="53"/>
      <c r="AIV334" s="53"/>
      <c r="AIW334" s="53"/>
      <c r="AIX334" s="53"/>
      <c r="AIY334" s="53"/>
      <c r="AIZ334" s="53"/>
      <c r="AJA334" s="53"/>
      <c r="AJB334" s="53"/>
      <c r="AJC334" s="53"/>
      <c r="AJD334" s="53"/>
      <c r="AJE334" s="53"/>
      <c r="AJF334" s="53"/>
      <c r="AJG334" s="53"/>
      <c r="AJH334" s="53"/>
      <c r="AJI334" s="53"/>
      <c r="AJJ334" s="53"/>
      <c r="AJK334" s="53"/>
      <c r="AJL334" s="53"/>
      <c r="AJM334" s="53"/>
      <c r="AJN334" s="53"/>
      <c r="AJO334" s="53"/>
      <c r="AJP334" s="53"/>
      <c r="AJQ334" s="53"/>
      <c r="AJR334" s="53"/>
      <c r="AJS334" s="53"/>
      <c r="AJT334" s="53"/>
      <c r="AJU334" s="53"/>
      <c r="AJV334" s="53"/>
      <c r="AJW334" s="53"/>
      <c r="AJX334" s="53"/>
      <c r="AJY334" s="53"/>
      <c r="AJZ334" s="53"/>
      <c r="AKA334" s="53"/>
      <c r="AKB334" s="53"/>
      <c r="AKC334" s="53"/>
      <c r="AKD334" s="53"/>
      <c r="AKE334" s="53"/>
      <c r="AKF334" s="53"/>
      <c r="AKG334" s="53"/>
      <c r="AKH334" s="53"/>
      <c r="AKI334" s="53"/>
      <c r="AKJ334" s="53"/>
      <c r="AKK334" s="53"/>
      <c r="AKL334" s="53"/>
      <c r="AKM334" s="53"/>
      <c r="AKN334" s="53"/>
      <c r="AKO334" s="53"/>
      <c r="AKP334" s="53"/>
      <c r="AKQ334" s="53"/>
      <c r="AKR334" s="53"/>
      <c r="AKS334" s="53"/>
      <c r="AKT334" s="53"/>
      <c r="AKU334" s="53"/>
      <c r="AKV334" s="53"/>
      <c r="AKW334" s="53"/>
      <c r="AKX334" s="53"/>
      <c r="AKY334" s="53"/>
      <c r="AKZ334" s="53"/>
      <c r="ALA334" s="53"/>
      <c r="ALB334" s="53"/>
      <c r="ALC334" s="53"/>
      <c r="ALD334" s="53"/>
      <c r="ALE334" s="53"/>
      <c r="ALF334" s="53"/>
      <c r="ALG334" s="53"/>
      <c r="ALH334" s="53"/>
      <c r="ALI334" s="53"/>
      <c r="ALJ334" s="53"/>
      <c r="ALK334" s="53"/>
      <c r="ALL334" s="53"/>
      <c r="ALM334" s="53"/>
      <c r="ALN334" s="53"/>
      <c r="ALO334" s="53"/>
      <c r="ALP334" s="53"/>
      <c r="ALQ334" s="53"/>
      <c r="ALR334" s="53"/>
      <c r="ALS334" s="53"/>
      <c r="ALT334" s="53"/>
    </row>
    <row r="335" spans="1:1008" ht="27" customHeight="1">
      <c r="A335" s="124" t="s">
        <v>482</v>
      </c>
      <c r="B335" s="124"/>
      <c r="C335" s="124"/>
      <c r="D335" s="124"/>
    </row>
    <row r="336" spans="1:1008" ht="44.25" customHeight="1">
      <c r="A336" s="197" t="s">
        <v>483</v>
      </c>
      <c r="B336" s="198"/>
      <c r="C336" s="198"/>
      <c r="D336" s="199"/>
    </row>
    <row r="337" spans="1:5" ht="27" customHeight="1">
      <c r="A337" s="120" t="s">
        <v>484</v>
      </c>
      <c r="B337" s="121"/>
      <c r="C337" s="122"/>
      <c r="D337" s="31" t="s">
        <v>8</v>
      </c>
    </row>
    <row r="338" spans="1:5" ht="27" customHeight="1">
      <c r="A338" s="120" t="s">
        <v>164</v>
      </c>
      <c r="B338" s="121"/>
      <c r="C338" s="122"/>
      <c r="D338" s="32" t="s">
        <v>3</v>
      </c>
    </row>
    <row r="339" spans="1:5" ht="27" customHeight="1">
      <c r="A339" s="103" t="s">
        <v>485</v>
      </c>
      <c r="B339" s="104"/>
      <c r="C339" s="105"/>
      <c r="D339" s="100"/>
      <c r="E339" s="6">
        <v>3</v>
      </c>
    </row>
    <row r="340" spans="1:5" ht="27" customHeight="1">
      <c r="A340" s="103" t="s">
        <v>486</v>
      </c>
      <c r="B340" s="104"/>
      <c r="C340" s="105"/>
      <c r="D340" s="100"/>
      <c r="E340" s="6">
        <v>3</v>
      </c>
    </row>
    <row r="341" spans="1:5" ht="27" customHeight="1">
      <c r="A341" s="103" t="s">
        <v>487</v>
      </c>
      <c r="B341" s="104"/>
      <c r="C341" s="105"/>
      <c r="D341" s="100"/>
      <c r="E341" s="6">
        <v>3</v>
      </c>
    </row>
    <row r="342" spans="1:5" ht="27" customHeight="1">
      <c r="A342" s="103" t="s">
        <v>488</v>
      </c>
      <c r="B342" s="104"/>
      <c r="C342" s="105"/>
      <c r="D342" s="100"/>
      <c r="E342" s="6">
        <v>3</v>
      </c>
    </row>
    <row r="343" spans="1:5" ht="27" customHeight="1">
      <c r="A343" s="103" t="s">
        <v>489</v>
      </c>
      <c r="B343" s="104"/>
      <c r="C343" s="105"/>
      <c r="D343" s="100"/>
      <c r="E343" s="6">
        <v>3</v>
      </c>
    </row>
    <row r="344" spans="1:5" ht="27" customHeight="1">
      <c r="A344" s="103" t="s">
        <v>490</v>
      </c>
      <c r="B344" s="104"/>
      <c r="C344" s="105"/>
      <c r="D344" s="100"/>
      <c r="E344" s="6">
        <v>3</v>
      </c>
    </row>
    <row r="345" spans="1:5" ht="27" customHeight="1">
      <c r="A345" s="103" t="s">
        <v>491</v>
      </c>
      <c r="B345" s="104"/>
      <c r="C345" s="105"/>
      <c r="D345" s="100"/>
      <c r="E345" s="6">
        <v>3</v>
      </c>
    </row>
    <row r="346" spans="1:5" ht="27" customHeight="1">
      <c r="A346" s="103" t="s">
        <v>492</v>
      </c>
      <c r="B346" s="104"/>
      <c r="C346" s="105"/>
      <c r="D346" s="100"/>
      <c r="E346" s="6">
        <v>3</v>
      </c>
    </row>
    <row r="347" spans="1:5" ht="27" customHeight="1">
      <c r="A347" s="103" t="s">
        <v>493</v>
      </c>
      <c r="B347" s="104"/>
      <c r="C347" s="105"/>
      <c r="D347" s="100"/>
      <c r="E347" s="6">
        <v>3</v>
      </c>
    </row>
    <row r="348" spans="1:5" ht="27" customHeight="1">
      <c r="A348" s="103" t="s">
        <v>494</v>
      </c>
      <c r="B348" s="104"/>
      <c r="C348" s="105"/>
      <c r="D348" s="100"/>
      <c r="E348" s="6">
        <v>3</v>
      </c>
    </row>
    <row r="349" spans="1:5" ht="27" customHeight="1">
      <c r="A349" s="120" t="s">
        <v>150</v>
      </c>
      <c r="B349" s="121"/>
      <c r="C349" s="122"/>
      <c r="D349" s="32" t="s">
        <v>3</v>
      </c>
    </row>
    <row r="350" spans="1:5" ht="27" customHeight="1">
      <c r="A350" s="103" t="s">
        <v>495</v>
      </c>
      <c r="B350" s="104"/>
      <c r="C350" s="105"/>
      <c r="D350" s="2"/>
      <c r="E350" s="6">
        <v>3</v>
      </c>
    </row>
    <row r="351" spans="1:5" ht="27" customHeight="1">
      <c r="A351" s="103" t="s">
        <v>496</v>
      </c>
      <c r="B351" s="104"/>
      <c r="C351" s="105"/>
      <c r="D351" s="2"/>
      <c r="E351" s="6">
        <v>3</v>
      </c>
    </row>
    <row r="352" spans="1:5" ht="27" customHeight="1">
      <c r="A352" s="103" t="s">
        <v>497</v>
      </c>
      <c r="B352" s="104"/>
      <c r="C352" s="105"/>
      <c r="D352" s="2"/>
      <c r="E352" s="6">
        <v>3</v>
      </c>
    </row>
    <row r="353" spans="1:5" ht="27" customHeight="1">
      <c r="A353" s="103" t="s">
        <v>498</v>
      </c>
      <c r="B353" s="104"/>
      <c r="C353" s="105"/>
      <c r="D353" s="2"/>
      <c r="E353" s="6">
        <v>3</v>
      </c>
    </row>
    <row r="354" spans="1:5" ht="27" customHeight="1">
      <c r="A354" s="103" t="s">
        <v>499</v>
      </c>
      <c r="B354" s="104"/>
      <c r="C354" s="105"/>
      <c r="D354" s="2"/>
      <c r="E354" s="6">
        <v>3</v>
      </c>
    </row>
    <row r="355" spans="1:5" ht="27" customHeight="1">
      <c r="A355" s="103" t="s">
        <v>500</v>
      </c>
      <c r="B355" s="104"/>
      <c r="C355" s="105"/>
      <c r="D355" s="2"/>
      <c r="E355" s="6">
        <v>3</v>
      </c>
    </row>
    <row r="356" spans="1:5" ht="27" customHeight="1">
      <c r="A356" s="103" t="s">
        <v>501</v>
      </c>
      <c r="B356" s="104"/>
      <c r="C356" s="105"/>
      <c r="D356" s="2"/>
      <c r="E356" s="6">
        <v>3</v>
      </c>
    </row>
    <row r="357" spans="1:5" ht="26.25" customHeight="1">
      <c r="A357" s="103" t="s">
        <v>502</v>
      </c>
      <c r="B357" s="104"/>
      <c r="C357" s="105"/>
      <c r="D357" s="2"/>
      <c r="E357" s="6">
        <v>3</v>
      </c>
    </row>
    <row r="358" spans="1:5" ht="27" customHeight="1">
      <c r="A358" s="185" t="s">
        <v>381</v>
      </c>
      <c r="B358" s="186"/>
      <c r="C358" s="187"/>
      <c r="D358" s="32" t="s">
        <v>3</v>
      </c>
      <c r="E358" s="6"/>
    </row>
    <row r="359" spans="1:5" ht="27" customHeight="1">
      <c r="A359" s="103" t="s">
        <v>503</v>
      </c>
      <c r="B359" s="104"/>
      <c r="C359" s="105"/>
      <c r="D359" s="2"/>
      <c r="E359" s="6">
        <v>3</v>
      </c>
    </row>
    <row r="360" spans="1:5" ht="27" customHeight="1">
      <c r="A360" s="103" t="s">
        <v>504</v>
      </c>
      <c r="B360" s="104"/>
      <c r="C360" s="105"/>
      <c r="D360" s="2"/>
      <c r="E360" s="6">
        <v>3</v>
      </c>
    </row>
    <row r="361" spans="1:5" ht="27" customHeight="1">
      <c r="A361" s="103" t="s">
        <v>505</v>
      </c>
      <c r="B361" s="104"/>
      <c r="C361" s="105"/>
      <c r="D361" s="2"/>
      <c r="E361" s="6">
        <v>3</v>
      </c>
    </row>
    <row r="362" spans="1:5" ht="27" customHeight="1">
      <c r="A362" s="103" t="s">
        <v>506</v>
      </c>
      <c r="B362" s="104"/>
      <c r="C362" s="105"/>
      <c r="D362" s="2"/>
      <c r="E362" s="6">
        <v>3</v>
      </c>
    </row>
    <row r="363" spans="1:5" ht="27" customHeight="1">
      <c r="A363" s="103" t="s">
        <v>507</v>
      </c>
      <c r="B363" s="104"/>
      <c r="C363" s="105"/>
      <c r="D363" s="2"/>
      <c r="E363" s="6">
        <v>3</v>
      </c>
    </row>
    <row r="364" spans="1:5" ht="27" customHeight="1">
      <c r="A364" s="103" t="s">
        <v>508</v>
      </c>
      <c r="B364" s="104"/>
      <c r="C364" s="105"/>
      <c r="D364" s="2"/>
      <c r="E364" s="6">
        <v>3</v>
      </c>
    </row>
    <row r="365" spans="1:5" ht="27" customHeight="1">
      <c r="A365" s="103" t="s">
        <v>509</v>
      </c>
      <c r="B365" s="104"/>
      <c r="C365" s="105"/>
      <c r="D365" s="2"/>
      <c r="E365" s="6">
        <v>3</v>
      </c>
    </row>
    <row r="366" spans="1:5" ht="27" customHeight="1">
      <c r="A366" s="116" t="s">
        <v>192</v>
      </c>
      <c r="B366" s="116"/>
      <c r="C366" s="116"/>
      <c r="D366" s="37">
        <f>SUM(D339:D365)</f>
        <v>0</v>
      </c>
      <c r="E366" s="7">
        <f>SUM(E339:E365)</f>
        <v>75</v>
      </c>
    </row>
    <row r="367" spans="1:5" ht="80.25" customHeight="1" thickBot="1">
      <c r="A367" s="58" t="s">
        <v>106</v>
      </c>
      <c r="B367" s="123" t="s">
        <v>131</v>
      </c>
      <c r="C367" s="123"/>
      <c r="D367" s="123"/>
      <c r="E367" s="6"/>
    </row>
    <row r="368" spans="1:5" ht="25.5" customHeight="1">
      <c r="A368" s="109" t="s">
        <v>449</v>
      </c>
      <c r="B368" s="110"/>
      <c r="C368" s="39" t="s">
        <v>152</v>
      </c>
      <c r="D368" s="40" t="s">
        <v>153</v>
      </c>
    </row>
    <row r="369" spans="1:5" ht="25.5" customHeight="1" thickBot="1">
      <c r="A369" s="111"/>
      <c r="B369" s="112"/>
      <c r="C369" s="59">
        <f>D366</f>
        <v>0</v>
      </c>
      <c r="D369" s="42">
        <f>C369/75*100</f>
        <v>0</v>
      </c>
    </row>
    <row r="370" spans="1:5" ht="15" customHeight="1" thickBot="1">
      <c r="A370" s="113"/>
      <c r="B370" s="114"/>
      <c r="C370" s="114"/>
      <c r="D370" s="115"/>
    </row>
    <row r="371" spans="1:5" ht="24.75" customHeight="1">
      <c r="A371" s="109" t="s">
        <v>527</v>
      </c>
      <c r="B371" s="110"/>
      <c r="C371" s="39" t="s">
        <v>175</v>
      </c>
      <c r="D371" s="45" t="s">
        <v>176</v>
      </c>
    </row>
    <row r="372" spans="1:5" ht="24.75" customHeight="1" thickBot="1">
      <c r="A372" s="111"/>
      <c r="B372" s="112"/>
      <c r="C372" s="52">
        <f>C369</f>
        <v>0</v>
      </c>
      <c r="D372" s="47">
        <f>C372/75*100</f>
        <v>0</v>
      </c>
      <c r="E372" s="7">
        <f>E366</f>
        <v>75</v>
      </c>
    </row>
    <row r="373" spans="1:5" ht="15" customHeight="1" thickBot="1">
      <c r="A373" s="146"/>
      <c r="B373" s="147"/>
      <c r="C373" s="147"/>
      <c r="D373" s="148"/>
    </row>
    <row r="374" spans="1:5" ht="15" customHeight="1" thickBot="1">
      <c r="A374" s="109" t="s">
        <v>194</v>
      </c>
      <c r="B374" s="110"/>
      <c r="C374" s="60" t="s">
        <v>140</v>
      </c>
      <c r="D374" s="61" t="s">
        <v>141</v>
      </c>
      <c r="E374" s="7">
        <f>E372+E333+E307+E200</f>
        <v>495</v>
      </c>
    </row>
    <row r="375" spans="1:5" ht="36.75" customHeight="1">
      <c r="A375" s="274" t="s">
        <v>195</v>
      </c>
      <c r="B375" s="275"/>
      <c r="C375" s="313">
        <f>C200+C307+C333+C372</f>
        <v>0</v>
      </c>
      <c r="D375" s="315">
        <f>C375/495*100</f>
        <v>0</v>
      </c>
    </row>
    <row r="376" spans="1:5" ht="36.75" customHeight="1" thickBot="1">
      <c r="A376" s="266" t="s">
        <v>196</v>
      </c>
      <c r="B376" s="267"/>
      <c r="C376" s="314"/>
      <c r="D376" s="316"/>
    </row>
    <row r="377" spans="1:5" ht="15" customHeight="1" thickBot="1">
      <c r="A377" s="317"/>
      <c r="B377" s="318"/>
      <c r="C377" s="107"/>
      <c r="D377" s="108"/>
    </row>
    <row r="378" spans="1:5" ht="27" customHeight="1" thickBot="1">
      <c r="A378" s="271" t="s">
        <v>197</v>
      </c>
      <c r="B378" s="271"/>
      <c r="C378" s="271"/>
      <c r="D378" s="271"/>
    </row>
    <row r="379" spans="1:5" ht="27" customHeight="1" thickBot="1">
      <c r="A379" s="142" t="s">
        <v>110</v>
      </c>
      <c r="B379" s="142"/>
      <c r="C379" s="142"/>
      <c r="D379" s="142"/>
    </row>
    <row r="380" spans="1:5" ht="27" customHeight="1">
      <c r="A380" s="272" t="s">
        <v>198</v>
      </c>
      <c r="B380" s="273"/>
      <c r="C380" s="273" t="s">
        <v>199</v>
      </c>
      <c r="D380" s="319"/>
    </row>
    <row r="381" spans="1:5" ht="27" customHeight="1">
      <c r="A381" s="320" t="s">
        <v>5</v>
      </c>
      <c r="B381" s="321"/>
      <c r="C381" s="239" t="s">
        <v>200</v>
      </c>
      <c r="D381" s="240"/>
    </row>
    <row r="382" spans="1:5" ht="27" customHeight="1" thickBot="1">
      <c r="A382" s="322" t="s">
        <v>201</v>
      </c>
      <c r="B382" s="323"/>
      <c r="C382" s="243" t="s">
        <v>7</v>
      </c>
      <c r="D382" s="244"/>
    </row>
    <row r="383" spans="1:5" ht="33" customHeight="1" thickBot="1">
      <c r="A383" s="308" t="s">
        <v>202</v>
      </c>
      <c r="B383" s="308"/>
      <c r="C383" s="308"/>
      <c r="D383" s="308"/>
    </row>
    <row r="384" spans="1:5" ht="27" customHeight="1" thickBot="1">
      <c r="A384" s="62" t="s">
        <v>203</v>
      </c>
      <c r="B384" s="63" t="s">
        <v>204</v>
      </c>
      <c r="C384" s="63" t="s">
        <v>205</v>
      </c>
      <c r="D384" s="64" t="s">
        <v>105</v>
      </c>
    </row>
    <row r="385" spans="1:4" ht="27" customHeight="1">
      <c r="A385" s="65" t="s">
        <v>206</v>
      </c>
      <c r="B385" s="66">
        <v>1</v>
      </c>
      <c r="C385" s="66" t="e">
        <f>C59</f>
        <v>#VALUE!</v>
      </c>
      <c r="D385" s="67" t="e">
        <f>D59</f>
        <v>#VALUE!</v>
      </c>
    </row>
    <row r="386" spans="1:4" ht="27" customHeight="1">
      <c r="A386" s="68" t="s">
        <v>207</v>
      </c>
      <c r="B386" s="69">
        <v>1</v>
      </c>
      <c r="C386" s="69">
        <f>C83</f>
        <v>0</v>
      </c>
      <c r="D386" s="70">
        <f>D83</f>
        <v>0</v>
      </c>
    </row>
    <row r="387" spans="1:4" ht="27" customHeight="1" thickBot="1">
      <c r="A387" s="71" t="s">
        <v>208</v>
      </c>
      <c r="B387" s="41">
        <v>3</v>
      </c>
      <c r="C387" s="41">
        <f>C375</f>
        <v>0</v>
      </c>
      <c r="D387" s="42">
        <f>D375</f>
        <v>0</v>
      </c>
    </row>
    <row r="388" spans="1:4" ht="27" customHeight="1" thickBot="1">
      <c r="A388" s="309"/>
      <c r="B388" s="309"/>
      <c r="C388" s="309"/>
      <c r="D388" s="309"/>
    </row>
    <row r="389" spans="1:4" ht="42" customHeight="1" thickBot="1">
      <c r="A389" s="310" t="s">
        <v>111</v>
      </c>
      <c r="B389" s="310"/>
      <c r="C389" s="72" t="e">
        <f>IF(D389&gt;50,"SATISFATÓRIO","INSATISFATÓRIO")</f>
        <v>#VALUE!</v>
      </c>
      <c r="D389" s="73" t="e">
        <f>((C385/12*1)+(C386/42*1)+(C387/495*3))/5*100</f>
        <v>#VALUE!</v>
      </c>
    </row>
    <row r="390" spans="1:4" ht="15.75" thickBot="1">
      <c r="A390" s="311"/>
      <c r="B390" s="311"/>
      <c r="C390" s="311"/>
      <c r="D390" s="311"/>
    </row>
    <row r="391" spans="1:4" ht="27" customHeight="1">
      <c r="A391" s="312" t="s">
        <v>112</v>
      </c>
      <c r="B391" s="312"/>
      <c r="C391" s="312"/>
      <c r="D391" s="312"/>
    </row>
    <row r="392" spans="1:4" ht="27" customHeight="1">
      <c r="A392" s="128" t="s">
        <v>209</v>
      </c>
      <c r="B392" s="128"/>
      <c r="C392" s="128"/>
      <c r="D392" s="128"/>
    </row>
    <row r="393" spans="1:4" ht="63.75" customHeight="1" thickBot="1">
      <c r="A393" s="126"/>
      <c r="B393" s="126"/>
      <c r="C393" s="126"/>
      <c r="D393" s="126"/>
    </row>
    <row r="394" spans="1:4" ht="27" customHeight="1">
      <c r="A394" s="127" t="s">
        <v>113</v>
      </c>
      <c r="B394" s="127"/>
      <c r="C394" s="127"/>
      <c r="D394" s="127"/>
    </row>
    <row r="395" spans="1:4" ht="69.75" customHeight="1" thickBot="1">
      <c r="A395" s="126"/>
      <c r="B395" s="126"/>
      <c r="C395" s="126"/>
      <c r="D395" s="126"/>
    </row>
    <row r="396" spans="1:4" ht="27" customHeight="1">
      <c r="A396" s="125" t="s">
        <v>114</v>
      </c>
      <c r="B396" s="125"/>
      <c r="C396" s="125"/>
      <c r="D396" s="125"/>
    </row>
    <row r="397" spans="1:4" ht="27" customHeight="1" thickBot="1">
      <c r="A397" s="304" t="s">
        <v>210</v>
      </c>
      <c r="B397" s="305"/>
      <c r="C397" s="306" t="s">
        <v>107</v>
      </c>
      <c r="D397" s="307"/>
    </row>
  </sheetData>
  <sheetProtection algorithmName="SHA-512" hashValue="2R2Tqy6petATBaxZItO+lqxiKA3CYpmiIw9WQWTvRKXQjBCC7KXxgqj/mfpkqpGWUm9RiMk03p76dZ/ZZhjrrw==" saltValue="4/nlZt0lpTYl1HiVV23BnA==" spinCount="100000" sheet="1" formatRows="0"/>
  <mergeCells count="394">
    <mergeCell ref="A397:B397"/>
    <mergeCell ref="C397:D397"/>
    <mergeCell ref="A352:C352"/>
    <mergeCell ref="A353:C353"/>
    <mergeCell ref="A354:C354"/>
    <mergeCell ref="A355:C355"/>
    <mergeCell ref="A356:C356"/>
    <mergeCell ref="A357:C357"/>
    <mergeCell ref="A363:C363"/>
    <mergeCell ref="A364:C364"/>
    <mergeCell ref="A365:C365"/>
    <mergeCell ref="A383:D383"/>
    <mergeCell ref="A388:D388"/>
    <mergeCell ref="A389:B389"/>
    <mergeCell ref="A390:D390"/>
    <mergeCell ref="A391:D391"/>
    <mergeCell ref="C375:C376"/>
    <mergeCell ref="D375:D376"/>
    <mergeCell ref="A376:B376"/>
    <mergeCell ref="A377:D377"/>
    <mergeCell ref="C380:D380"/>
    <mergeCell ref="A381:B381"/>
    <mergeCell ref="C381:D381"/>
    <mergeCell ref="A382:B382"/>
    <mergeCell ref="A1:D1"/>
    <mergeCell ref="B17:D17"/>
    <mergeCell ref="B15:D15"/>
    <mergeCell ref="A358:C358"/>
    <mergeCell ref="A359:C359"/>
    <mergeCell ref="A360:C360"/>
    <mergeCell ref="A361:C361"/>
    <mergeCell ref="A362:C362"/>
    <mergeCell ref="A2:D2"/>
    <mergeCell ref="A325:C325"/>
    <mergeCell ref="A326:C326"/>
    <mergeCell ref="A238:C238"/>
    <mergeCell ref="A266:C266"/>
    <mergeCell ref="A267:C267"/>
    <mergeCell ref="A268:C268"/>
    <mergeCell ref="A269:C269"/>
    <mergeCell ref="A298:C298"/>
    <mergeCell ref="A299:C299"/>
    <mergeCell ref="A300:C300"/>
    <mergeCell ref="A254:C254"/>
    <mergeCell ref="A265:C265"/>
    <mergeCell ref="A294:C294"/>
    <mergeCell ref="A291:C291"/>
    <mergeCell ref="A114:C114"/>
    <mergeCell ref="A115:C115"/>
    <mergeCell ref="A116:C116"/>
    <mergeCell ref="A137:C137"/>
    <mergeCell ref="A138:C138"/>
    <mergeCell ref="A139:C139"/>
    <mergeCell ref="A140:C140"/>
    <mergeCell ref="A220:B221"/>
    <mergeCell ref="A204:C204"/>
    <mergeCell ref="A205:C205"/>
    <mergeCell ref="A206:C206"/>
    <mergeCell ref="A207:C207"/>
    <mergeCell ref="A208:C208"/>
    <mergeCell ref="A209:C209"/>
    <mergeCell ref="A213:C213"/>
    <mergeCell ref="A214:C214"/>
    <mergeCell ref="A215:C215"/>
    <mergeCell ref="A216:C216"/>
    <mergeCell ref="A217:C217"/>
    <mergeCell ref="A210:C210"/>
    <mergeCell ref="A181:C181"/>
    <mergeCell ref="A151:C151"/>
    <mergeCell ref="A161:C161"/>
    <mergeCell ref="A130:C130"/>
    <mergeCell ref="B118:D118"/>
    <mergeCell ref="A122:D122"/>
    <mergeCell ref="A124:C124"/>
    <mergeCell ref="A117:C117"/>
    <mergeCell ref="A211:C211"/>
    <mergeCell ref="A212:C212"/>
    <mergeCell ref="A185:C185"/>
    <mergeCell ref="A186:C186"/>
    <mergeCell ref="A194:C194"/>
    <mergeCell ref="A179:C179"/>
    <mergeCell ref="A180:C180"/>
    <mergeCell ref="B195:D195"/>
    <mergeCell ref="A196:B197"/>
    <mergeCell ref="A187:C187"/>
    <mergeCell ref="A188:C188"/>
    <mergeCell ref="A189:C189"/>
    <mergeCell ref="A190:C190"/>
    <mergeCell ref="A191:C191"/>
    <mergeCell ref="A192:C192"/>
    <mergeCell ref="A193:C193"/>
    <mergeCell ref="A174:C174"/>
    <mergeCell ref="A175:C175"/>
    <mergeCell ref="A176:C176"/>
    <mergeCell ref="A177:C177"/>
    <mergeCell ref="A183:C183"/>
    <mergeCell ref="A288:C288"/>
    <mergeCell ref="A282:C282"/>
    <mergeCell ref="A283:C283"/>
    <mergeCell ref="A276:C276"/>
    <mergeCell ref="A277:C277"/>
    <mergeCell ref="A203:D203"/>
    <mergeCell ref="A202:D202"/>
    <mergeCell ref="A199:B200"/>
    <mergeCell ref="A201:D201"/>
    <mergeCell ref="B219:D219"/>
    <mergeCell ref="A286:C286"/>
    <mergeCell ref="A287:C287"/>
    <mergeCell ref="A218:C218"/>
    <mergeCell ref="A230:C230"/>
    <mergeCell ref="A231:C231"/>
    <mergeCell ref="A232:C232"/>
    <mergeCell ref="A224:C224"/>
    <mergeCell ref="A289:C289"/>
    <mergeCell ref="A280:C280"/>
    <mergeCell ref="A281:C281"/>
    <mergeCell ref="A243:D243"/>
    <mergeCell ref="A222:D222"/>
    <mergeCell ref="A259:C259"/>
    <mergeCell ref="A260:C260"/>
    <mergeCell ref="A270:C270"/>
    <mergeCell ref="A234:C234"/>
    <mergeCell ref="A235:C235"/>
    <mergeCell ref="A236:C236"/>
    <mergeCell ref="A237:C237"/>
    <mergeCell ref="A223:D223"/>
    <mergeCell ref="B240:D240"/>
    <mergeCell ref="A241:B242"/>
    <mergeCell ref="B271:D271"/>
    <mergeCell ref="A272:B273"/>
    <mergeCell ref="A227:C227"/>
    <mergeCell ref="A228:C228"/>
    <mergeCell ref="A257:C257"/>
    <mergeCell ref="A262:C262"/>
    <mergeCell ref="A263:C263"/>
    <mergeCell ref="A264:C264"/>
    <mergeCell ref="A284:C284"/>
    <mergeCell ref="A317:C317"/>
    <mergeCell ref="A318:C318"/>
    <mergeCell ref="A319:C319"/>
    <mergeCell ref="A309:D309"/>
    <mergeCell ref="A321:C321"/>
    <mergeCell ref="A322:C322"/>
    <mergeCell ref="A323:C323"/>
    <mergeCell ref="A306:B307"/>
    <mergeCell ref="B328:D328"/>
    <mergeCell ref="A310:D310"/>
    <mergeCell ref="A311:C311"/>
    <mergeCell ref="A312:C312"/>
    <mergeCell ref="A313:C313"/>
    <mergeCell ref="A314:C314"/>
    <mergeCell ref="A315:C315"/>
    <mergeCell ref="A324:C324"/>
    <mergeCell ref="C382:D382"/>
    <mergeCell ref="A378:D378"/>
    <mergeCell ref="A380:B380"/>
    <mergeCell ref="A375:B375"/>
    <mergeCell ref="B302:D302"/>
    <mergeCell ref="A303:B304"/>
    <mergeCell ref="A305:D305"/>
    <mergeCell ref="A198:D198"/>
    <mergeCell ref="A301:C301"/>
    <mergeCell ref="A246:C246"/>
    <mergeCell ref="A261:C261"/>
    <mergeCell ref="A258:C258"/>
    <mergeCell ref="A256:C256"/>
    <mergeCell ref="A255:C255"/>
    <mergeCell ref="A247:C247"/>
    <mergeCell ref="A248:C248"/>
    <mergeCell ref="A249:C249"/>
    <mergeCell ref="A250:C250"/>
    <mergeCell ref="A251:C251"/>
    <mergeCell ref="A252:C252"/>
    <mergeCell ref="A253:C253"/>
    <mergeCell ref="A285:C285"/>
    <mergeCell ref="A295:C295"/>
    <mergeCell ref="A229:C229"/>
    <mergeCell ref="A64:C64"/>
    <mergeCell ref="B80:D80"/>
    <mergeCell ref="A81:D81"/>
    <mergeCell ref="A82:B82"/>
    <mergeCell ref="A83:B83"/>
    <mergeCell ref="C83:C84"/>
    <mergeCell ref="D83:D84"/>
    <mergeCell ref="A84:B8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9:C79"/>
    <mergeCell ref="A75:C75"/>
    <mergeCell ref="A76:C76"/>
    <mergeCell ref="A77:C77"/>
    <mergeCell ref="A78:C78"/>
    <mergeCell ref="A40:C40"/>
    <mergeCell ref="B42:D42"/>
    <mergeCell ref="A47:C47"/>
    <mergeCell ref="A29:C29"/>
    <mergeCell ref="B49:D49"/>
    <mergeCell ref="A54:C54"/>
    <mergeCell ref="A43:C43"/>
    <mergeCell ref="A44:C44"/>
    <mergeCell ref="A36:C36"/>
    <mergeCell ref="A37:C37"/>
    <mergeCell ref="A38:C38"/>
    <mergeCell ref="A52:C52"/>
    <mergeCell ref="A46:C46"/>
    <mergeCell ref="A53:C53"/>
    <mergeCell ref="A48:C48"/>
    <mergeCell ref="A50:C50"/>
    <mergeCell ref="A51:C51"/>
    <mergeCell ref="A34:C34"/>
    <mergeCell ref="A45:C45"/>
    <mergeCell ref="A39:C39"/>
    <mergeCell ref="A41:C41"/>
    <mergeCell ref="A24:B24"/>
    <mergeCell ref="C24:D24"/>
    <mergeCell ref="A25:B25"/>
    <mergeCell ref="C25:D25"/>
    <mergeCell ref="A26:D26"/>
    <mergeCell ref="A27:D27"/>
    <mergeCell ref="A28:D28"/>
    <mergeCell ref="A33:C33"/>
    <mergeCell ref="B35:D35"/>
    <mergeCell ref="A184:C184"/>
    <mergeCell ref="A3:D3"/>
    <mergeCell ref="A4:D4"/>
    <mergeCell ref="A5:D5"/>
    <mergeCell ref="B6:D6"/>
    <mergeCell ref="A7:D7"/>
    <mergeCell ref="A8:D8"/>
    <mergeCell ref="A9:D9"/>
    <mergeCell ref="B10:D10"/>
    <mergeCell ref="B11:D11"/>
    <mergeCell ref="B12:D12"/>
    <mergeCell ref="B13:D13"/>
    <mergeCell ref="B14:D14"/>
    <mergeCell ref="A16:D16"/>
    <mergeCell ref="A18:D18"/>
    <mergeCell ref="A20:D20"/>
    <mergeCell ref="A21:B21"/>
    <mergeCell ref="A95:C95"/>
    <mergeCell ref="C21:D21"/>
    <mergeCell ref="A22:B22"/>
    <mergeCell ref="C22:D22"/>
    <mergeCell ref="A23:B23"/>
    <mergeCell ref="C23:D23"/>
    <mergeCell ref="A100:C100"/>
    <mergeCell ref="A94:D94"/>
    <mergeCell ref="A344:C344"/>
    <mergeCell ref="A144:B145"/>
    <mergeCell ref="A131:C131"/>
    <mergeCell ref="A132:C132"/>
    <mergeCell ref="A133:C133"/>
    <mergeCell ref="A134:C134"/>
    <mergeCell ref="A142:C142"/>
    <mergeCell ref="B143:D143"/>
    <mergeCell ref="A245:C245"/>
    <mergeCell ref="A233:C233"/>
    <mergeCell ref="A336:D336"/>
    <mergeCell ref="A331:D331"/>
    <mergeCell ref="A320:C320"/>
    <mergeCell ref="A296:C296"/>
    <mergeCell ref="A297:C297"/>
    <mergeCell ref="A316:C316"/>
    <mergeCell ref="A278:C278"/>
    <mergeCell ref="A279:C279"/>
    <mergeCell ref="A239:C239"/>
    <mergeCell ref="A225:C225"/>
    <mergeCell ref="A226:C226"/>
    <mergeCell ref="A182:C182"/>
    <mergeCell ref="A155:C155"/>
    <mergeCell ref="A63:D63"/>
    <mergeCell ref="A85:D85"/>
    <mergeCell ref="A86:D86"/>
    <mergeCell ref="A178:C178"/>
    <mergeCell ref="A170:C170"/>
    <mergeCell ref="A171:C171"/>
    <mergeCell ref="A172:C172"/>
    <mergeCell ref="A173:C173"/>
    <mergeCell ref="A168:D168"/>
    <mergeCell ref="A169:D169"/>
    <mergeCell ref="A156:C156"/>
    <mergeCell ref="A159:C159"/>
    <mergeCell ref="A157:C157"/>
    <mergeCell ref="A164:C164"/>
    <mergeCell ref="B165:D165"/>
    <mergeCell ref="A166:B167"/>
    <mergeCell ref="A160:C160"/>
    <mergeCell ref="A162:C162"/>
    <mergeCell ref="A163:C163"/>
    <mergeCell ref="A158:C158"/>
    <mergeCell ref="A87:D87"/>
    <mergeCell ref="A88:D88"/>
    <mergeCell ref="A91:D91"/>
    <mergeCell ref="A92:D92"/>
    <mergeCell ref="A93:D93"/>
    <mergeCell ref="A125:C125"/>
    <mergeCell ref="A126:C126"/>
    <mergeCell ref="A127:C127"/>
    <mergeCell ref="A119:B120"/>
    <mergeCell ref="A128:C128"/>
    <mergeCell ref="A129:C129"/>
    <mergeCell ref="A123:C123"/>
    <mergeCell ref="A110:C110"/>
    <mergeCell ref="A111:C111"/>
    <mergeCell ref="A112:C112"/>
    <mergeCell ref="A113:C113"/>
    <mergeCell ref="A107:C107"/>
    <mergeCell ref="A96:C96"/>
    <mergeCell ref="A108:C108"/>
    <mergeCell ref="A109:C109"/>
    <mergeCell ref="A101:C101"/>
    <mergeCell ref="A102:C102"/>
    <mergeCell ref="A103:C103"/>
    <mergeCell ref="A104:C104"/>
    <mergeCell ref="A105:C105"/>
    <mergeCell ref="A97:C97"/>
    <mergeCell ref="A98:C98"/>
    <mergeCell ref="A99:C99"/>
    <mergeCell ref="A135:C135"/>
    <mergeCell ref="A136:C136"/>
    <mergeCell ref="A148:C148"/>
    <mergeCell ref="A149:C149"/>
    <mergeCell ref="A150:C150"/>
    <mergeCell ref="A152:C152"/>
    <mergeCell ref="A153:C153"/>
    <mergeCell ref="A154:C154"/>
    <mergeCell ref="A147:D147"/>
    <mergeCell ref="A141:C141"/>
    <mergeCell ref="A55:C55"/>
    <mergeCell ref="B56:D56"/>
    <mergeCell ref="A58:B58"/>
    <mergeCell ref="A59:B59"/>
    <mergeCell ref="C59:C60"/>
    <mergeCell ref="D59:D60"/>
    <mergeCell ref="A60:B60"/>
    <mergeCell ref="A61:D61"/>
    <mergeCell ref="A62:D62"/>
    <mergeCell ref="A57:D57"/>
    <mergeCell ref="A341:C341"/>
    <mergeCell ref="A396:D396"/>
    <mergeCell ref="A393:D393"/>
    <mergeCell ref="A394:D394"/>
    <mergeCell ref="A395:D395"/>
    <mergeCell ref="A392:D392"/>
    <mergeCell ref="A19:D19"/>
    <mergeCell ref="A30:C30"/>
    <mergeCell ref="A31:C31"/>
    <mergeCell ref="A32:C32"/>
    <mergeCell ref="A89:D89"/>
    <mergeCell ref="A121:D121"/>
    <mergeCell ref="A146:D146"/>
    <mergeCell ref="A90:D90"/>
    <mergeCell ref="A379:D379"/>
    <mergeCell ref="A244:D244"/>
    <mergeCell ref="A274:D274"/>
    <mergeCell ref="A275:D275"/>
    <mergeCell ref="A106:C106"/>
    <mergeCell ref="A290:C290"/>
    <mergeCell ref="A292:C292"/>
    <mergeCell ref="A293:C293"/>
    <mergeCell ref="A373:D373"/>
    <mergeCell ref="A374:B374"/>
    <mergeCell ref="A342:C342"/>
    <mergeCell ref="A343:C343"/>
    <mergeCell ref="A348:C348"/>
    <mergeCell ref="A308:D308"/>
    <mergeCell ref="A368:B369"/>
    <mergeCell ref="A370:D370"/>
    <mergeCell ref="A371:B372"/>
    <mergeCell ref="A327:C327"/>
    <mergeCell ref="A329:B330"/>
    <mergeCell ref="A332:B333"/>
    <mergeCell ref="A334:D334"/>
    <mergeCell ref="A345:C345"/>
    <mergeCell ref="A346:C346"/>
    <mergeCell ref="A347:C347"/>
    <mergeCell ref="A349:C349"/>
    <mergeCell ref="A350:C350"/>
    <mergeCell ref="A351:C351"/>
    <mergeCell ref="B367:D367"/>
    <mergeCell ref="A366:C366"/>
    <mergeCell ref="A335:D335"/>
    <mergeCell ref="A337:C337"/>
    <mergeCell ref="A338:C338"/>
    <mergeCell ref="A339:C339"/>
    <mergeCell ref="A340:C340"/>
  </mergeCells>
  <conditionalFormatting sqref="C389">
    <cfRule type="containsText" dxfId="11" priority="4" operator="containsText" text="INSATISFATÓRIO">
      <formula>NOT(ISERROR(SEARCH("INSATISFATÓRIO",C389)))</formula>
    </cfRule>
  </conditionalFormatting>
  <conditionalFormatting sqref="D389">
    <cfRule type="cellIs" dxfId="10" priority="1" operator="between">
      <formula>0</formula>
      <formula>50</formula>
    </cfRule>
    <cfRule type="cellIs" dxfId="9" priority="2" operator="between">
      <formula>0</formula>
      <formula>50</formula>
    </cfRule>
    <cfRule type="cellIs" dxfId="8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DADOS!$A$1</xm:f>
          </x14:formula1>
          <xm:sqref>D51:D54 D30:D33 D37:D40 D44:D47</xm:sqref>
        </x14:dataValidation>
        <x14:dataValidation type="list" allowBlank="1" showInputMessage="1" showErrorMessage="1">
          <x14:formula1>
            <xm:f>DADOS!$A$2:$A$5</xm:f>
          </x14:formula1>
          <xm:sqref>D350:D357 D339:D348 D65:D78 D97:D109 D111:D113 D115:D116 D125:D132 D134:D136 D138:D141 D155:D157 D159:D163 D172:D179 D181:D186 D188:D193 D206:D209 D211:D212 D214:D217 D226:D228 D230:D232 D234:D238 D247:D255 D257:D265 D267:D269 D278:D290 D292:D297 D317:D320 D322:D326 D313:D315 D150:D153 D299:D300 D359:D365</xm:sqref>
        </x14:dataValidation>
        <x14:dataValidation type="list" allowBlank="1" showInputMessage="1" showErrorMessage="1">
          <x14:formula1>
            <xm:f>DADOS!$A$8:$A$40</xm:f>
          </x14:formula1>
          <xm:sqref>B14:D14</xm:sqref>
        </x14:dataValidation>
        <x14:dataValidation type="list" allowBlank="1" showInputMessage="1" showErrorMessage="1">
          <x14:formula1>
            <xm:f>DADOS!$A$43:$A$176</xm:f>
          </x14:formula1>
          <xm:sqref>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pageSetUpPr fitToPage="1"/>
  </sheetPr>
  <dimension ref="A1:E400"/>
  <sheetViews>
    <sheetView view="pageBreakPreview" zoomScaleNormal="110" zoomScaleSheetLayoutView="100" workbookViewId="0">
      <selection activeCell="A373" sqref="A373:D373"/>
    </sheetView>
  </sheetViews>
  <sheetFormatPr defaultRowHeight="36" customHeight="1"/>
  <cols>
    <col min="1" max="4" width="34" customWidth="1"/>
    <col min="5" max="5" width="29.42578125" style="7" hidden="1" customWidth="1"/>
  </cols>
  <sheetData>
    <row r="1" spans="1:5" ht="39.950000000000003" customHeight="1">
      <c r="A1" s="296" t="s">
        <v>526</v>
      </c>
      <c r="B1" s="296"/>
      <c r="C1" s="296"/>
      <c r="D1" s="296"/>
    </row>
    <row r="2" spans="1:5" ht="39.950000000000003" customHeight="1" thickBot="1">
      <c r="A2" s="303" t="s">
        <v>479</v>
      </c>
      <c r="B2" s="303"/>
      <c r="C2" s="303"/>
      <c r="D2" s="303"/>
    </row>
    <row r="3" spans="1:5" ht="21.75" thickBot="1">
      <c r="A3" s="206" t="s">
        <v>115</v>
      </c>
      <c r="B3" s="206"/>
      <c r="C3" s="206"/>
      <c r="D3" s="206"/>
      <c r="E3" s="6"/>
    </row>
    <row r="4" spans="1:5" ht="20.25" customHeight="1" thickBot="1">
      <c r="A4" s="207"/>
      <c r="B4" s="208"/>
      <c r="C4" s="208"/>
      <c r="D4" s="209"/>
      <c r="E4" s="6"/>
    </row>
    <row r="5" spans="1:5" ht="36" customHeight="1" thickBot="1">
      <c r="A5" s="210" t="s">
        <v>116</v>
      </c>
      <c r="B5" s="210"/>
      <c r="C5" s="210"/>
      <c r="D5" s="210"/>
      <c r="E5" s="6"/>
    </row>
    <row r="6" spans="1:5" ht="36" customHeight="1" thickBot="1">
      <c r="A6" s="10" t="s">
        <v>154</v>
      </c>
      <c r="B6" s="211" t="s">
        <v>211</v>
      </c>
      <c r="C6" s="212"/>
      <c r="D6" s="213"/>
      <c r="E6" s="6"/>
    </row>
    <row r="7" spans="1:5" ht="36" customHeight="1" thickBot="1">
      <c r="A7" s="214"/>
      <c r="B7" s="214"/>
      <c r="C7" s="214"/>
      <c r="D7" s="214"/>
      <c r="E7" s="6"/>
    </row>
    <row r="8" spans="1:5" ht="36" customHeight="1" thickBot="1">
      <c r="A8" s="215" t="s">
        <v>118</v>
      </c>
      <c r="B8" s="215"/>
      <c r="C8" s="215"/>
      <c r="D8" s="215"/>
      <c r="E8" s="6"/>
    </row>
    <row r="9" spans="1:5" ht="36" customHeight="1" thickBot="1">
      <c r="A9" s="216" t="s">
        <v>119</v>
      </c>
      <c r="B9" s="217"/>
      <c r="C9" s="217"/>
      <c r="D9" s="218"/>
    </row>
    <row r="10" spans="1:5" ht="36" customHeight="1">
      <c r="A10" s="11" t="s">
        <v>0</v>
      </c>
      <c r="B10" s="219"/>
      <c r="C10" s="219"/>
      <c r="D10" s="220"/>
    </row>
    <row r="11" spans="1:5" ht="36" customHeight="1">
      <c r="A11" s="12" t="s">
        <v>1</v>
      </c>
      <c r="B11" s="221"/>
      <c r="C11" s="221"/>
      <c r="D11" s="222"/>
    </row>
    <row r="12" spans="1:5" ht="36" customHeight="1">
      <c r="A12" s="12" t="s">
        <v>120</v>
      </c>
      <c r="B12" s="223" t="s">
        <v>481</v>
      </c>
      <c r="C12" s="198"/>
      <c r="D12" s="199"/>
    </row>
    <row r="13" spans="1:5" ht="36" customHeight="1">
      <c r="A13" s="13" t="s">
        <v>121</v>
      </c>
      <c r="B13" s="224" t="s">
        <v>450</v>
      </c>
      <c r="C13" s="225"/>
      <c r="D13" s="226"/>
    </row>
    <row r="14" spans="1:5" ht="36" customHeight="1">
      <c r="A14" s="13" t="s">
        <v>446</v>
      </c>
      <c r="B14" s="221" t="s">
        <v>242</v>
      </c>
      <c r="C14" s="221"/>
      <c r="D14" s="222"/>
    </row>
    <row r="15" spans="1:5" ht="36" customHeight="1" thickBot="1">
      <c r="A15" s="14" t="s">
        <v>123</v>
      </c>
      <c r="B15" s="300"/>
      <c r="C15" s="301"/>
      <c r="D15" s="302"/>
    </row>
    <row r="16" spans="1:5" ht="36" customHeight="1">
      <c r="A16" s="324" t="s">
        <v>376</v>
      </c>
      <c r="B16" s="324"/>
      <c r="C16" s="324"/>
      <c r="D16" s="324"/>
    </row>
    <row r="17" spans="1:5" ht="36" customHeight="1">
      <c r="A17" s="77" t="s">
        <v>109</v>
      </c>
      <c r="B17" s="325"/>
      <c r="C17" s="325"/>
      <c r="D17" s="326"/>
    </row>
    <row r="18" spans="1:5" ht="36" customHeight="1" thickBot="1">
      <c r="A18" s="78" t="s">
        <v>377</v>
      </c>
      <c r="B18" s="332" t="s">
        <v>451</v>
      </c>
      <c r="C18" s="333"/>
      <c r="D18" s="334"/>
    </row>
    <row r="19" spans="1:5" ht="36" customHeight="1">
      <c r="A19" s="327" t="s">
        <v>104</v>
      </c>
      <c r="B19" s="327"/>
      <c r="C19" s="327"/>
      <c r="D19" s="327"/>
    </row>
    <row r="20" spans="1:5" ht="36" customHeight="1" thickBot="1">
      <c r="A20" s="95" t="s">
        <v>452</v>
      </c>
      <c r="B20" s="297"/>
      <c r="C20" s="298"/>
      <c r="D20" s="299"/>
    </row>
    <row r="21" spans="1:5" ht="36" customHeight="1" thickBot="1">
      <c r="A21" s="228"/>
      <c r="B21" s="228"/>
      <c r="C21" s="228"/>
      <c r="D21" s="228"/>
    </row>
    <row r="22" spans="1:5" ht="36" customHeight="1" thickBot="1">
      <c r="A22" s="129" t="s">
        <v>110</v>
      </c>
      <c r="B22" s="129"/>
      <c r="C22" s="129"/>
      <c r="D22" s="129"/>
    </row>
    <row r="23" spans="1:5" ht="36" customHeight="1" thickBot="1">
      <c r="A23" s="229" t="s">
        <v>125</v>
      </c>
      <c r="B23" s="229"/>
      <c r="C23" s="229"/>
      <c r="D23" s="229"/>
    </row>
    <row r="24" spans="1:5" ht="36" customHeight="1" thickBot="1">
      <c r="A24" s="230" t="s">
        <v>2</v>
      </c>
      <c r="B24" s="231"/>
      <c r="C24" s="231" t="s">
        <v>3</v>
      </c>
      <c r="D24" s="232"/>
      <c r="E24" s="6"/>
    </row>
    <row r="25" spans="1:5" ht="36" customHeight="1">
      <c r="A25" s="233" t="s">
        <v>447</v>
      </c>
      <c r="B25" s="234"/>
      <c r="C25" s="235">
        <v>0</v>
      </c>
      <c r="D25" s="236"/>
      <c r="E25" s="6"/>
    </row>
    <row r="26" spans="1:5" ht="36" customHeight="1">
      <c r="A26" s="237" t="s">
        <v>6</v>
      </c>
      <c r="B26" s="238"/>
      <c r="C26" s="239">
        <v>1</v>
      </c>
      <c r="D26" s="240"/>
      <c r="E26" s="6"/>
    </row>
    <row r="27" spans="1:5" ht="36" customHeight="1">
      <c r="A27" s="237" t="s">
        <v>126</v>
      </c>
      <c r="B27" s="238"/>
      <c r="C27" s="239">
        <v>2</v>
      </c>
      <c r="D27" s="240"/>
      <c r="E27" s="6"/>
    </row>
    <row r="28" spans="1:5" ht="36" customHeight="1" thickBot="1">
      <c r="A28" s="241" t="s">
        <v>4</v>
      </c>
      <c r="B28" s="242"/>
      <c r="C28" s="243">
        <v>3</v>
      </c>
      <c r="D28" s="244"/>
      <c r="E28" s="6"/>
    </row>
    <row r="29" spans="1:5" ht="36" customHeight="1" thickBot="1">
      <c r="A29" s="245"/>
      <c r="B29" s="245"/>
      <c r="C29" s="245"/>
      <c r="D29" s="245"/>
    </row>
    <row r="30" spans="1:5" ht="36" customHeight="1" thickBot="1">
      <c r="A30" s="165" t="s">
        <v>155</v>
      </c>
      <c r="B30" s="165"/>
      <c r="C30" s="165"/>
      <c r="D30" s="165"/>
    </row>
    <row r="31" spans="1:5" ht="53.25" customHeight="1" thickBot="1">
      <c r="A31" s="328" t="s">
        <v>443</v>
      </c>
      <c r="B31" s="328"/>
      <c r="C31" s="328"/>
      <c r="D31" s="328"/>
    </row>
    <row r="32" spans="1:5" ht="27" customHeight="1">
      <c r="A32" s="329" t="s">
        <v>417</v>
      </c>
      <c r="B32" s="330"/>
      <c r="C32" s="331"/>
      <c r="D32" s="24" t="s">
        <v>3</v>
      </c>
      <c r="E32" s="15"/>
    </row>
    <row r="33" spans="1:5" ht="36" customHeight="1">
      <c r="A33" s="130" t="s">
        <v>418</v>
      </c>
      <c r="B33" s="131"/>
      <c r="C33" s="132"/>
      <c r="D33" s="1"/>
    </row>
    <row r="34" spans="1:5" ht="36" customHeight="1">
      <c r="A34" s="130" t="s">
        <v>419</v>
      </c>
      <c r="B34" s="131"/>
      <c r="C34" s="132"/>
      <c r="D34" s="2"/>
    </row>
    <row r="35" spans="1:5" ht="36" customHeight="1">
      <c r="A35" s="130" t="s">
        <v>420</v>
      </c>
      <c r="B35" s="131"/>
      <c r="C35" s="132"/>
      <c r="D35" s="2"/>
    </row>
    <row r="36" spans="1:5" ht="36" customHeight="1">
      <c r="A36" s="130" t="s">
        <v>421</v>
      </c>
      <c r="B36" s="131"/>
      <c r="C36" s="132"/>
      <c r="D36" s="2" t="s">
        <v>129</v>
      </c>
    </row>
    <row r="37" spans="1:5" ht="36" customHeight="1" thickBot="1">
      <c r="A37" s="251" t="s">
        <v>130</v>
      </c>
      <c r="B37" s="251"/>
      <c r="C37" s="251"/>
      <c r="D37" s="18">
        <f>IF(COUNTIF($D33:$D36,"x") &lt; 2,IF(D33="x",0,IF(D34="x",1,IF(D35="x",2,IF(D36="x",3,"-")))),"ERRO - Escolher apenas UMA opção")</f>
        <v>3</v>
      </c>
      <c r="E37" s="7">
        <f>D37</f>
        <v>3</v>
      </c>
    </row>
    <row r="38" spans="1:5" ht="36" customHeight="1" thickBot="1">
      <c r="A38" s="19" t="s">
        <v>106</v>
      </c>
      <c r="B38" s="152" t="s">
        <v>131</v>
      </c>
      <c r="C38" s="152"/>
      <c r="D38" s="152"/>
    </row>
    <row r="39" spans="1:5" ht="36" customHeight="1">
      <c r="A39" s="250" t="s">
        <v>422</v>
      </c>
      <c r="B39" s="250"/>
      <c r="C39" s="250"/>
      <c r="D39" s="80" t="s">
        <v>3</v>
      </c>
    </row>
    <row r="40" spans="1:5" ht="36" customHeight="1">
      <c r="A40" s="246" t="s">
        <v>132</v>
      </c>
      <c r="B40" s="246"/>
      <c r="C40" s="246"/>
      <c r="D40" s="2"/>
    </row>
    <row r="41" spans="1:5" ht="36" customHeight="1">
      <c r="A41" s="246" t="s">
        <v>133</v>
      </c>
      <c r="B41" s="246"/>
      <c r="C41" s="246"/>
      <c r="D41" s="2"/>
    </row>
    <row r="42" spans="1:5" ht="36" customHeight="1">
      <c r="A42" s="246" t="s">
        <v>134</v>
      </c>
      <c r="B42" s="246"/>
      <c r="C42" s="246"/>
      <c r="D42" s="2"/>
    </row>
    <row r="43" spans="1:5" ht="36" customHeight="1">
      <c r="A43" s="246" t="s">
        <v>135</v>
      </c>
      <c r="B43" s="246"/>
      <c r="C43" s="246"/>
      <c r="D43" s="2"/>
    </row>
    <row r="44" spans="1:5" ht="36" customHeight="1">
      <c r="A44" s="251" t="s">
        <v>136</v>
      </c>
      <c r="B44" s="251"/>
      <c r="C44" s="251"/>
      <c r="D44" s="20" t="str">
        <f>IF(COUNTIF($D40:$D43,"x") &lt; 2,IF(D40="x",0,IF(D41="x",1,IF(D42="x",2,IF(D43="x",3,"-")))),"ERRO - Escolher apenas UMA opção")</f>
        <v>-</v>
      </c>
      <c r="E44" s="7" t="str">
        <f>D44</f>
        <v>-</v>
      </c>
    </row>
    <row r="45" spans="1:5" ht="36" customHeight="1" thickBot="1">
      <c r="A45" s="21" t="s">
        <v>106</v>
      </c>
      <c r="B45" s="152" t="s">
        <v>131</v>
      </c>
      <c r="C45" s="152"/>
      <c r="D45" s="152"/>
      <c r="E45" s="22"/>
    </row>
    <row r="46" spans="1:5" ht="36" customHeight="1">
      <c r="A46" s="249" t="s">
        <v>423</v>
      </c>
      <c r="B46" s="249"/>
      <c r="C46" s="249"/>
      <c r="D46" s="24" t="s">
        <v>3</v>
      </c>
      <c r="E46" s="22"/>
    </row>
    <row r="47" spans="1:5" ht="36" customHeight="1">
      <c r="A47" s="247" t="s">
        <v>476</v>
      </c>
      <c r="B47" s="247"/>
      <c r="C47" s="247"/>
      <c r="D47" s="2"/>
      <c r="E47" s="22"/>
    </row>
    <row r="48" spans="1:5" ht="36" customHeight="1">
      <c r="A48" s="247" t="s">
        <v>477</v>
      </c>
      <c r="B48" s="247"/>
      <c r="C48" s="247"/>
      <c r="D48" s="2"/>
      <c r="E48" s="22"/>
    </row>
    <row r="49" spans="1:5" ht="36" customHeight="1">
      <c r="A49" s="247" t="s">
        <v>424</v>
      </c>
      <c r="B49" s="247"/>
      <c r="C49" s="247"/>
      <c r="D49" s="2"/>
    </row>
    <row r="50" spans="1:5" ht="36" customHeight="1">
      <c r="A50" s="247" t="s">
        <v>425</v>
      </c>
      <c r="B50" s="247"/>
      <c r="C50" s="247"/>
      <c r="D50" s="2"/>
    </row>
    <row r="51" spans="1:5" ht="36" customHeight="1">
      <c r="A51" s="251" t="s">
        <v>137</v>
      </c>
      <c r="B51" s="251"/>
      <c r="C51" s="251"/>
      <c r="D51" s="20" t="str">
        <f>IF(COUNTIF($D47:$D50,"x") &lt; 2,IF(D47="x",0,IF(D48="x",1,IF(D49="x",2,IF(D50="x",3,"-")))),"ERRO - Escolher apenas UMA opção")</f>
        <v>-</v>
      </c>
      <c r="E51" s="7" t="str">
        <f>D51</f>
        <v>-</v>
      </c>
    </row>
    <row r="52" spans="1:5" ht="36" customHeight="1" thickBot="1">
      <c r="A52" s="21" t="s">
        <v>106</v>
      </c>
      <c r="B52" s="152" t="s">
        <v>131</v>
      </c>
      <c r="C52" s="152"/>
      <c r="D52" s="152"/>
      <c r="E52" s="22"/>
    </row>
    <row r="53" spans="1:5" ht="36" customHeight="1">
      <c r="A53" s="252" t="s">
        <v>426</v>
      </c>
      <c r="B53" s="252"/>
      <c r="C53" s="252"/>
      <c r="D53" s="24" t="s">
        <v>3</v>
      </c>
      <c r="E53" s="22"/>
    </row>
    <row r="54" spans="1:5" ht="36" customHeight="1">
      <c r="A54" s="247" t="s">
        <v>427</v>
      </c>
      <c r="B54" s="247"/>
      <c r="C54" s="247"/>
      <c r="D54" s="2"/>
      <c r="E54" s="22"/>
    </row>
    <row r="55" spans="1:5" ht="36" customHeight="1">
      <c r="A55" s="247" t="s">
        <v>428</v>
      </c>
      <c r="B55" s="247"/>
      <c r="C55" s="247"/>
      <c r="D55" s="2"/>
      <c r="E55" s="22"/>
    </row>
    <row r="56" spans="1:5" ht="36" customHeight="1">
      <c r="A56" s="247" t="s">
        <v>429</v>
      </c>
      <c r="B56" s="247"/>
      <c r="C56" s="247"/>
      <c r="D56" s="2"/>
    </row>
    <row r="57" spans="1:5" ht="36" customHeight="1">
      <c r="A57" s="247" t="s">
        <v>430</v>
      </c>
      <c r="B57" s="247"/>
      <c r="C57" s="247"/>
      <c r="D57" s="2"/>
    </row>
    <row r="58" spans="1:5" ht="36" customHeight="1">
      <c r="A58" s="149" t="s">
        <v>138</v>
      </c>
      <c r="B58" s="149"/>
      <c r="C58" s="149"/>
      <c r="D58" s="17" t="str">
        <f>IF(COUNTIF($D54:$D57,"x") &lt; 2,IF(D54="x",0,IF(D55="x",1,IF(D56="x",2,IF(D57="x",3,"-")))),"ERRO - Escolher apenas UMA opção")</f>
        <v>-</v>
      </c>
      <c r="E58" s="7" t="str">
        <f>D58</f>
        <v>-</v>
      </c>
    </row>
    <row r="59" spans="1:5" ht="36" customHeight="1" thickBot="1">
      <c r="A59" s="21" t="s">
        <v>106</v>
      </c>
      <c r="B59" s="152" t="s">
        <v>131</v>
      </c>
      <c r="C59" s="152"/>
      <c r="D59" s="152"/>
    </row>
    <row r="60" spans="1:5" ht="36" customHeight="1" thickBot="1">
      <c r="A60" s="166"/>
      <c r="B60" s="166"/>
      <c r="C60" s="166"/>
      <c r="D60" s="166"/>
    </row>
    <row r="61" spans="1:5" ht="36" customHeight="1">
      <c r="A61" s="153" t="s">
        <v>139</v>
      </c>
      <c r="B61" s="153"/>
      <c r="C61" s="79" t="s">
        <v>140</v>
      </c>
      <c r="D61" s="25" t="s">
        <v>141</v>
      </c>
    </row>
    <row r="62" spans="1:5" ht="36" customHeight="1">
      <c r="A62" s="154" t="s">
        <v>156</v>
      </c>
      <c r="B62" s="155"/>
      <c r="C62" s="156" t="e">
        <f>D37+D44+D51+D58</f>
        <v>#VALUE!</v>
      </c>
      <c r="D62" s="158" t="e">
        <f>C62/12*100</f>
        <v>#VALUE!</v>
      </c>
    </row>
    <row r="63" spans="1:5" ht="36" customHeight="1" thickBot="1">
      <c r="A63" s="160" t="s">
        <v>142</v>
      </c>
      <c r="B63" s="161"/>
      <c r="C63" s="157"/>
      <c r="D63" s="159"/>
    </row>
    <row r="64" spans="1:5" ht="36" customHeight="1" thickBot="1">
      <c r="A64" s="162"/>
      <c r="B64" s="163"/>
      <c r="C64" s="163"/>
      <c r="D64" s="164"/>
    </row>
    <row r="65" spans="1:5" ht="36" customHeight="1" thickBot="1">
      <c r="A65" s="165" t="s">
        <v>525</v>
      </c>
      <c r="B65" s="165"/>
      <c r="C65" s="165"/>
      <c r="D65" s="165"/>
    </row>
    <row r="66" spans="1:5" ht="58.5" customHeight="1" thickBot="1">
      <c r="A66" s="182" t="s">
        <v>143</v>
      </c>
      <c r="B66" s="182"/>
      <c r="C66" s="182"/>
      <c r="D66" s="182"/>
    </row>
    <row r="67" spans="1:5" ht="36" customHeight="1">
      <c r="A67" s="253" t="s">
        <v>108</v>
      </c>
      <c r="B67" s="254"/>
      <c r="C67" s="255"/>
      <c r="D67" s="27" t="s">
        <v>3</v>
      </c>
    </row>
    <row r="68" spans="1:5" ht="36" customHeight="1">
      <c r="A68" s="268" t="s">
        <v>511</v>
      </c>
      <c r="B68" s="269"/>
      <c r="C68" s="270"/>
      <c r="D68" s="3"/>
      <c r="E68" s="7">
        <v>3</v>
      </c>
    </row>
    <row r="69" spans="1:5" ht="36" customHeight="1">
      <c r="A69" s="268" t="s">
        <v>512</v>
      </c>
      <c r="B69" s="269"/>
      <c r="C69" s="270"/>
      <c r="D69" s="3"/>
      <c r="E69" s="7">
        <v>3</v>
      </c>
    </row>
    <row r="70" spans="1:5" ht="36" customHeight="1">
      <c r="A70" s="268" t="s">
        <v>513</v>
      </c>
      <c r="B70" s="269"/>
      <c r="C70" s="270"/>
      <c r="D70" s="3"/>
      <c r="E70" s="7">
        <v>3</v>
      </c>
    </row>
    <row r="71" spans="1:5" ht="36" customHeight="1">
      <c r="A71" s="268" t="s">
        <v>514</v>
      </c>
      <c r="B71" s="269"/>
      <c r="C71" s="270"/>
      <c r="D71" s="3"/>
      <c r="E71" s="7">
        <v>3</v>
      </c>
    </row>
    <row r="72" spans="1:5" ht="36" customHeight="1">
      <c r="A72" s="268" t="s">
        <v>515</v>
      </c>
      <c r="B72" s="269"/>
      <c r="C72" s="270"/>
      <c r="D72" s="3"/>
      <c r="E72" s="7">
        <v>3</v>
      </c>
    </row>
    <row r="73" spans="1:5" ht="36" customHeight="1">
      <c r="A73" s="268" t="s">
        <v>516</v>
      </c>
      <c r="B73" s="269"/>
      <c r="C73" s="270"/>
      <c r="D73" s="3"/>
      <c r="E73" s="7">
        <v>3</v>
      </c>
    </row>
    <row r="74" spans="1:5" ht="36" customHeight="1">
      <c r="A74" s="268" t="s">
        <v>517</v>
      </c>
      <c r="B74" s="269"/>
      <c r="C74" s="270"/>
      <c r="D74" s="3"/>
      <c r="E74" s="7">
        <v>3</v>
      </c>
    </row>
    <row r="75" spans="1:5" ht="36" customHeight="1">
      <c r="A75" s="268" t="s">
        <v>518</v>
      </c>
      <c r="B75" s="269"/>
      <c r="C75" s="270"/>
      <c r="D75" s="3"/>
      <c r="E75" s="7">
        <v>3</v>
      </c>
    </row>
    <row r="76" spans="1:5" ht="36" customHeight="1">
      <c r="A76" s="268" t="s">
        <v>519</v>
      </c>
      <c r="B76" s="269"/>
      <c r="C76" s="270"/>
      <c r="D76" s="3"/>
      <c r="E76" s="7">
        <v>3</v>
      </c>
    </row>
    <row r="77" spans="1:5" ht="36" customHeight="1">
      <c r="A77" s="268" t="s">
        <v>520</v>
      </c>
      <c r="B77" s="269"/>
      <c r="C77" s="270"/>
      <c r="D77" s="3"/>
      <c r="E77" s="7">
        <v>3</v>
      </c>
    </row>
    <row r="78" spans="1:5" ht="36" customHeight="1">
      <c r="A78" s="268" t="s">
        <v>521</v>
      </c>
      <c r="B78" s="269"/>
      <c r="C78" s="270"/>
      <c r="D78" s="3"/>
      <c r="E78" s="7">
        <v>3</v>
      </c>
    </row>
    <row r="79" spans="1:5" ht="36" customHeight="1">
      <c r="A79" s="268" t="s">
        <v>522</v>
      </c>
      <c r="B79" s="269"/>
      <c r="C79" s="270"/>
      <c r="D79" s="3"/>
      <c r="E79" s="7">
        <v>3</v>
      </c>
    </row>
    <row r="80" spans="1:5" ht="36" customHeight="1">
      <c r="A80" s="268" t="s">
        <v>523</v>
      </c>
      <c r="B80" s="269"/>
      <c r="C80" s="270"/>
      <c r="D80" s="3"/>
      <c r="E80" s="7">
        <v>3</v>
      </c>
    </row>
    <row r="81" spans="1:5" ht="36" customHeight="1">
      <c r="A81" s="268" t="s">
        <v>524</v>
      </c>
      <c r="B81" s="269"/>
      <c r="C81" s="270"/>
      <c r="D81" s="3"/>
      <c r="E81" s="7">
        <v>3</v>
      </c>
    </row>
    <row r="82" spans="1:5" ht="36" customHeight="1">
      <c r="A82" s="149" t="s">
        <v>144</v>
      </c>
      <c r="B82" s="149"/>
      <c r="C82" s="149"/>
      <c r="D82" s="82">
        <f>SUM(D68:D81)</f>
        <v>0</v>
      </c>
      <c r="E82" s="7">
        <f>SUM(E68:E81)</f>
        <v>42</v>
      </c>
    </row>
    <row r="83" spans="1:5" ht="36" customHeight="1" thickBot="1">
      <c r="A83" s="28" t="s">
        <v>106</v>
      </c>
      <c r="B83" s="152" t="s">
        <v>131</v>
      </c>
      <c r="C83" s="152"/>
      <c r="D83" s="152"/>
    </row>
    <row r="84" spans="1:5" ht="36" customHeight="1" thickBot="1">
      <c r="A84" s="256"/>
      <c r="B84" s="257"/>
      <c r="C84" s="257"/>
      <c r="D84" s="258"/>
    </row>
    <row r="85" spans="1:5" ht="36" customHeight="1">
      <c r="A85" s="153" t="s">
        <v>145</v>
      </c>
      <c r="B85" s="259"/>
      <c r="C85" s="98" t="s">
        <v>140</v>
      </c>
      <c r="D85" s="25" t="s">
        <v>141</v>
      </c>
    </row>
    <row r="86" spans="1:5" ht="60.75" customHeight="1">
      <c r="A86" s="260" t="s">
        <v>146</v>
      </c>
      <c r="B86" s="261"/>
      <c r="C86" s="262">
        <f>D82</f>
        <v>0</v>
      </c>
      <c r="D86" s="264">
        <f>C86/42*100</f>
        <v>0</v>
      </c>
    </row>
    <row r="87" spans="1:5" ht="36" customHeight="1" thickBot="1">
      <c r="A87" s="266" t="s">
        <v>142</v>
      </c>
      <c r="B87" s="267"/>
      <c r="C87" s="263"/>
      <c r="D87" s="265"/>
    </row>
    <row r="88" spans="1:5" ht="36" customHeight="1" thickBot="1">
      <c r="A88" s="162"/>
      <c r="B88" s="163"/>
      <c r="C88" s="163"/>
      <c r="D88" s="164"/>
    </row>
    <row r="89" spans="1:5" ht="36" customHeight="1" thickBot="1">
      <c r="A89" s="129" t="s">
        <v>510</v>
      </c>
      <c r="B89" s="129"/>
      <c r="C89" s="129"/>
      <c r="D89" s="129"/>
    </row>
    <row r="90" spans="1:5" ht="36" customHeight="1">
      <c r="A90" s="188" t="s">
        <v>147</v>
      </c>
      <c r="B90" s="188"/>
      <c r="C90" s="188"/>
      <c r="D90" s="188"/>
    </row>
    <row r="91" spans="1:5" ht="25.5" customHeight="1">
      <c r="A91" s="189" t="s">
        <v>128</v>
      </c>
      <c r="B91" s="134"/>
      <c r="C91" s="134"/>
      <c r="D91" s="135"/>
    </row>
    <row r="92" spans="1:5" ht="30" customHeight="1">
      <c r="A92" s="133" t="s">
        <v>169</v>
      </c>
      <c r="B92" s="134"/>
      <c r="C92" s="134"/>
      <c r="D92" s="135"/>
    </row>
    <row r="93" spans="1:5" ht="36" customHeight="1">
      <c r="A93" s="133" t="s">
        <v>171</v>
      </c>
      <c r="B93" s="134"/>
      <c r="C93" s="134"/>
      <c r="D93" s="135"/>
      <c r="E93" s="29"/>
    </row>
    <row r="94" spans="1:5" ht="24.75" customHeight="1">
      <c r="A94" s="133" t="s">
        <v>170</v>
      </c>
      <c r="B94" s="134"/>
      <c r="C94" s="134"/>
      <c r="D94" s="135"/>
    </row>
    <row r="95" spans="1:5" ht="36" customHeight="1" thickBot="1">
      <c r="A95" s="190" t="s">
        <v>157</v>
      </c>
      <c r="B95" s="191"/>
      <c r="C95" s="191"/>
      <c r="D95" s="192"/>
    </row>
    <row r="96" spans="1:5" ht="36" customHeight="1" thickBot="1">
      <c r="A96" s="174" t="s">
        <v>395</v>
      </c>
      <c r="B96" s="174"/>
      <c r="C96" s="174"/>
      <c r="D96" s="174"/>
    </row>
    <row r="97" spans="1:5" ht="51" customHeight="1">
      <c r="A97" s="143" t="s">
        <v>160</v>
      </c>
      <c r="B97" s="144"/>
      <c r="C97" s="144"/>
      <c r="D97" s="145"/>
    </row>
    <row r="98" spans="1:5" ht="24" customHeight="1">
      <c r="A98" s="169" t="s">
        <v>382</v>
      </c>
      <c r="B98" s="170"/>
      <c r="C98" s="170"/>
      <c r="D98" s="31" t="s">
        <v>8</v>
      </c>
    </row>
    <row r="99" spans="1:5" ht="36" customHeight="1">
      <c r="A99" s="169" t="s">
        <v>149</v>
      </c>
      <c r="B99" s="170"/>
      <c r="C99" s="170"/>
      <c r="D99" s="32" t="s">
        <v>3</v>
      </c>
    </row>
    <row r="100" spans="1:5" ht="36" customHeight="1">
      <c r="A100" s="143" t="s">
        <v>9</v>
      </c>
      <c r="B100" s="144"/>
      <c r="C100" s="144"/>
      <c r="D100" s="2"/>
      <c r="E100" s="6">
        <v>3</v>
      </c>
    </row>
    <row r="101" spans="1:5" ht="36" customHeight="1">
      <c r="A101" s="143" t="s">
        <v>10</v>
      </c>
      <c r="B101" s="144"/>
      <c r="C101" s="144"/>
      <c r="D101" s="2"/>
      <c r="E101" s="6">
        <v>3</v>
      </c>
    </row>
    <row r="102" spans="1:5" ht="36" customHeight="1">
      <c r="A102" s="143" t="s">
        <v>11</v>
      </c>
      <c r="B102" s="144"/>
      <c r="C102" s="144"/>
      <c r="D102" s="2"/>
      <c r="E102" s="6">
        <v>3</v>
      </c>
    </row>
    <row r="103" spans="1:5" ht="36" customHeight="1">
      <c r="A103" s="204" t="s">
        <v>12</v>
      </c>
      <c r="B103" s="205"/>
      <c r="C103" s="205"/>
      <c r="D103" s="2"/>
      <c r="E103" s="6">
        <v>3</v>
      </c>
    </row>
    <row r="104" spans="1:5" ht="36" customHeight="1">
      <c r="A104" s="143" t="s">
        <v>13</v>
      </c>
      <c r="B104" s="144"/>
      <c r="C104" s="144"/>
      <c r="D104" s="2"/>
      <c r="E104" s="6">
        <v>3</v>
      </c>
    </row>
    <row r="105" spans="1:5" ht="36" customHeight="1">
      <c r="A105" s="143" t="s">
        <v>14</v>
      </c>
      <c r="B105" s="144"/>
      <c r="C105" s="144"/>
      <c r="D105" s="2"/>
      <c r="E105" s="6">
        <v>3</v>
      </c>
    </row>
    <row r="106" spans="1:5" ht="36" customHeight="1">
      <c r="A106" s="143" t="s">
        <v>15</v>
      </c>
      <c r="B106" s="144"/>
      <c r="C106" s="144"/>
      <c r="D106" s="2"/>
      <c r="E106" s="6">
        <v>3</v>
      </c>
    </row>
    <row r="107" spans="1:5" ht="36" customHeight="1">
      <c r="A107" s="143" t="s">
        <v>16</v>
      </c>
      <c r="B107" s="144"/>
      <c r="C107" s="144"/>
      <c r="D107" s="2"/>
      <c r="E107" s="6">
        <v>3</v>
      </c>
    </row>
    <row r="108" spans="1:5" ht="36" customHeight="1">
      <c r="A108" s="143" t="s">
        <v>17</v>
      </c>
      <c r="B108" s="144"/>
      <c r="C108" s="144"/>
      <c r="D108" s="2"/>
      <c r="E108" s="6">
        <v>3</v>
      </c>
    </row>
    <row r="109" spans="1:5" ht="36" customHeight="1">
      <c r="A109" s="143" t="s">
        <v>18</v>
      </c>
      <c r="B109" s="144"/>
      <c r="C109" s="144"/>
      <c r="D109" s="2"/>
      <c r="E109" s="6">
        <v>3</v>
      </c>
    </row>
    <row r="110" spans="1:5" ht="36" customHeight="1">
      <c r="A110" s="143" t="s">
        <v>19</v>
      </c>
      <c r="B110" s="144"/>
      <c r="C110" s="144"/>
      <c r="D110" s="2"/>
      <c r="E110" s="6">
        <v>3</v>
      </c>
    </row>
    <row r="111" spans="1:5" ht="36" customHeight="1">
      <c r="A111" s="143" t="s">
        <v>20</v>
      </c>
      <c r="B111" s="144"/>
      <c r="C111" s="144"/>
      <c r="D111" s="2"/>
      <c r="E111" s="6">
        <v>3</v>
      </c>
    </row>
    <row r="112" spans="1:5" ht="36" customHeight="1">
      <c r="A112" s="143" t="s">
        <v>21</v>
      </c>
      <c r="B112" s="144"/>
      <c r="C112" s="144"/>
      <c r="D112" s="2"/>
      <c r="E112" s="6">
        <v>3</v>
      </c>
    </row>
    <row r="113" spans="1:5" ht="36" customHeight="1">
      <c r="A113" s="169" t="s">
        <v>150</v>
      </c>
      <c r="B113" s="170"/>
      <c r="C113" s="170"/>
      <c r="D113" s="32" t="s">
        <v>3</v>
      </c>
    </row>
    <row r="114" spans="1:5" ht="36" customHeight="1">
      <c r="A114" s="167" t="s">
        <v>22</v>
      </c>
      <c r="B114" s="168"/>
      <c r="C114" s="168"/>
      <c r="D114" s="2"/>
      <c r="E114" s="6">
        <v>3</v>
      </c>
    </row>
    <row r="115" spans="1:5" ht="36" customHeight="1">
      <c r="A115" s="167" t="s">
        <v>23</v>
      </c>
      <c r="B115" s="168"/>
      <c r="C115" s="168"/>
      <c r="D115" s="2"/>
      <c r="E115" s="6">
        <v>3</v>
      </c>
    </row>
    <row r="116" spans="1:5" ht="36" customHeight="1">
      <c r="A116" s="167" t="s">
        <v>24</v>
      </c>
      <c r="B116" s="168"/>
      <c r="C116" s="168"/>
      <c r="D116" s="2"/>
      <c r="E116" s="6">
        <v>3</v>
      </c>
    </row>
    <row r="117" spans="1:5" ht="36" customHeight="1">
      <c r="A117" s="169" t="s">
        <v>381</v>
      </c>
      <c r="B117" s="170"/>
      <c r="C117" s="170"/>
      <c r="D117" s="32" t="s">
        <v>3</v>
      </c>
      <c r="E117" s="6"/>
    </row>
    <row r="118" spans="1:5" ht="36" customHeight="1">
      <c r="A118" s="143" t="s">
        <v>379</v>
      </c>
      <c r="B118" s="144"/>
      <c r="C118" s="144"/>
      <c r="D118" s="2"/>
      <c r="E118" s="6">
        <v>3</v>
      </c>
    </row>
    <row r="119" spans="1:5" ht="36" customHeight="1">
      <c r="A119" s="143" t="s">
        <v>380</v>
      </c>
      <c r="B119" s="144"/>
      <c r="C119" s="144"/>
      <c r="D119" s="2"/>
      <c r="E119" s="6">
        <v>3</v>
      </c>
    </row>
    <row r="120" spans="1:5" ht="36" customHeight="1">
      <c r="A120" s="291" t="s">
        <v>148</v>
      </c>
      <c r="B120" s="291"/>
      <c r="C120" s="291"/>
      <c r="D120" s="20">
        <f>SUM(D100:D119)</f>
        <v>0</v>
      </c>
      <c r="E120" s="6">
        <f>SUM(E100:E119)</f>
        <v>54</v>
      </c>
    </row>
    <row r="121" spans="1:5" ht="36" customHeight="1" thickBot="1">
      <c r="A121" s="33" t="s">
        <v>106</v>
      </c>
      <c r="B121" s="152" t="s">
        <v>131</v>
      </c>
      <c r="C121" s="152"/>
      <c r="D121" s="152"/>
    </row>
    <row r="122" spans="1:5" ht="36" customHeight="1">
      <c r="A122" s="176" t="s">
        <v>151</v>
      </c>
      <c r="B122" s="177"/>
      <c r="C122" s="99" t="s">
        <v>158</v>
      </c>
      <c r="D122" s="34" t="s">
        <v>159</v>
      </c>
    </row>
    <row r="123" spans="1:5" ht="36" customHeight="1" thickBot="1">
      <c r="A123" s="178"/>
      <c r="B123" s="179"/>
      <c r="C123" s="35">
        <f>D120</f>
        <v>0</v>
      </c>
      <c r="D123" s="36">
        <f>C123/54*100</f>
        <v>0</v>
      </c>
    </row>
    <row r="124" spans="1:5" ht="36" customHeight="1">
      <c r="A124" s="136"/>
      <c r="B124" s="137"/>
      <c r="C124" s="137"/>
      <c r="D124" s="138"/>
    </row>
    <row r="125" spans="1:5" ht="36" customHeight="1">
      <c r="A125" s="143" t="s">
        <v>161</v>
      </c>
      <c r="B125" s="144"/>
      <c r="C125" s="144"/>
      <c r="D125" s="145"/>
    </row>
    <row r="126" spans="1:5" ht="36" customHeight="1">
      <c r="A126" s="181" t="s">
        <v>407</v>
      </c>
      <c r="B126" s="181"/>
      <c r="C126" s="181"/>
      <c r="D126" s="32" t="s">
        <v>8</v>
      </c>
    </row>
    <row r="127" spans="1:5" ht="36" customHeight="1">
      <c r="A127" s="290" t="s">
        <v>164</v>
      </c>
      <c r="B127" s="290"/>
      <c r="C127" s="290"/>
      <c r="D127" s="32" t="s">
        <v>3</v>
      </c>
    </row>
    <row r="128" spans="1:5" ht="36" customHeight="1">
      <c r="A128" s="175" t="s">
        <v>25</v>
      </c>
      <c r="B128" s="175"/>
      <c r="C128" s="175"/>
      <c r="D128" s="4"/>
      <c r="E128" s="5">
        <v>3</v>
      </c>
    </row>
    <row r="129" spans="1:5" ht="36" customHeight="1">
      <c r="A129" s="175" t="s">
        <v>26</v>
      </c>
      <c r="B129" s="175"/>
      <c r="C129" s="175"/>
      <c r="D129" s="4"/>
      <c r="E129" s="5">
        <v>3</v>
      </c>
    </row>
    <row r="130" spans="1:5" ht="36" customHeight="1">
      <c r="A130" s="175" t="s">
        <v>27</v>
      </c>
      <c r="B130" s="175"/>
      <c r="C130" s="175"/>
      <c r="D130" s="4"/>
      <c r="E130" s="5">
        <v>3</v>
      </c>
    </row>
    <row r="131" spans="1:5" ht="36" customHeight="1">
      <c r="A131" s="180" t="s">
        <v>28</v>
      </c>
      <c r="B131" s="180"/>
      <c r="C131" s="180"/>
      <c r="D131" s="4"/>
      <c r="E131" s="5">
        <v>3</v>
      </c>
    </row>
    <row r="132" spans="1:5" ht="36" customHeight="1">
      <c r="A132" s="175" t="s">
        <v>29</v>
      </c>
      <c r="B132" s="175"/>
      <c r="C132" s="175"/>
      <c r="D132" s="4"/>
      <c r="E132" s="5">
        <v>3</v>
      </c>
    </row>
    <row r="133" spans="1:5" ht="36" customHeight="1">
      <c r="A133" s="175" t="s">
        <v>30</v>
      </c>
      <c r="B133" s="175"/>
      <c r="C133" s="175"/>
      <c r="D133" s="4"/>
      <c r="E133" s="5">
        <v>3</v>
      </c>
    </row>
    <row r="134" spans="1:5" ht="36" customHeight="1">
      <c r="A134" s="175" t="s">
        <v>31</v>
      </c>
      <c r="B134" s="175"/>
      <c r="C134" s="175"/>
      <c r="D134" s="4"/>
      <c r="E134" s="5">
        <v>3</v>
      </c>
    </row>
    <row r="135" spans="1:5" ht="36" customHeight="1">
      <c r="A135" s="175" t="s">
        <v>32</v>
      </c>
      <c r="B135" s="175"/>
      <c r="C135" s="175"/>
      <c r="D135" s="4"/>
      <c r="E135" s="5">
        <v>3</v>
      </c>
    </row>
    <row r="136" spans="1:5" ht="36" customHeight="1">
      <c r="A136" s="169" t="s">
        <v>150</v>
      </c>
      <c r="B136" s="170"/>
      <c r="C136" s="170"/>
      <c r="D136" s="32" t="s">
        <v>3</v>
      </c>
      <c r="E136" s="6"/>
    </row>
    <row r="137" spans="1:5" ht="36" customHeight="1">
      <c r="A137" s="167" t="s">
        <v>33</v>
      </c>
      <c r="B137" s="168"/>
      <c r="C137" s="168"/>
      <c r="D137" s="2"/>
      <c r="E137" s="6">
        <v>3</v>
      </c>
    </row>
    <row r="138" spans="1:5" ht="36" customHeight="1">
      <c r="A138" s="167" t="s">
        <v>34</v>
      </c>
      <c r="B138" s="168"/>
      <c r="C138" s="168"/>
      <c r="D138" s="2"/>
      <c r="E138" s="6">
        <v>3</v>
      </c>
    </row>
    <row r="139" spans="1:5" ht="36" customHeight="1">
      <c r="A139" s="167" t="s">
        <v>35</v>
      </c>
      <c r="B139" s="168"/>
      <c r="C139" s="168"/>
      <c r="D139" s="2"/>
      <c r="E139" s="6">
        <v>3</v>
      </c>
    </row>
    <row r="140" spans="1:5" ht="36" customHeight="1">
      <c r="A140" s="292" t="s">
        <v>381</v>
      </c>
      <c r="B140" s="293"/>
      <c r="C140" s="293"/>
      <c r="D140" s="32" t="s">
        <v>3</v>
      </c>
      <c r="E140" s="6"/>
    </row>
    <row r="141" spans="1:5" ht="36" customHeight="1">
      <c r="A141" s="294" t="s">
        <v>383</v>
      </c>
      <c r="B141" s="295"/>
      <c r="C141" s="295"/>
      <c r="D141" s="2"/>
      <c r="E141" s="6">
        <v>3</v>
      </c>
    </row>
    <row r="142" spans="1:5" ht="36" customHeight="1">
      <c r="A142" s="294" t="s">
        <v>384</v>
      </c>
      <c r="B142" s="295"/>
      <c r="C142" s="295"/>
      <c r="D142" s="2"/>
      <c r="E142" s="6">
        <v>3</v>
      </c>
    </row>
    <row r="143" spans="1:5" ht="36" customHeight="1">
      <c r="A143" s="294" t="s">
        <v>385</v>
      </c>
      <c r="B143" s="295"/>
      <c r="C143" s="295"/>
      <c r="D143" s="2"/>
      <c r="E143" s="6">
        <v>3</v>
      </c>
    </row>
    <row r="144" spans="1:5" ht="36" customHeight="1">
      <c r="A144" s="172" t="s">
        <v>386</v>
      </c>
      <c r="B144" s="173"/>
      <c r="C144" s="173"/>
      <c r="D144" s="2"/>
      <c r="E144" s="6">
        <v>3</v>
      </c>
    </row>
    <row r="145" spans="1:5" ht="36" customHeight="1">
      <c r="A145" s="116" t="s">
        <v>165</v>
      </c>
      <c r="B145" s="116"/>
      <c r="C145" s="116"/>
      <c r="D145" s="37">
        <f>SUM(D128:D144)</f>
        <v>0</v>
      </c>
      <c r="E145" s="7">
        <f>SUM(E128:E144)</f>
        <v>45</v>
      </c>
    </row>
    <row r="146" spans="1:5" ht="36" customHeight="1" thickBot="1">
      <c r="A146" s="38" t="s">
        <v>106</v>
      </c>
      <c r="B146" s="123" t="s">
        <v>131</v>
      </c>
      <c r="C146" s="123"/>
      <c r="D146" s="123"/>
    </row>
    <row r="147" spans="1:5" ht="36" customHeight="1">
      <c r="A147" s="193" t="s">
        <v>166</v>
      </c>
      <c r="B147" s="194"/>
      <c r="C147" s="39" t="s">
        <v>152</v>
      </c>
      <c r="D147" s="40" t="s">
        <v>153</v>
      </c>
    </row>
    <row r="148" spans="1:5" ht="36" customHeight="1" thickBot="1">
      <c r="A148" s="195"/>
      <c r="B148" s="196"/>
      <c r="C148" s="41">
        <f>D145</f>
        <v>0</v>
      </c>
      <c r="D148" s="42">
        <f>C148/45*100</f>
        <v>0</v>
      </c>
    </row>
    <row r="149" spans="1:5" ht="36" customHeight="1">
      <c r="A149" s="139"/>
      <c r="B149" s="140"/>
      <c r="C149" s="140"/>
      <c r="D149" s="141"/>
    </row>
    <row r="150" spans="1:5" ht="36" customHeight="1">
      <c r="A150" s="167" t="s">
        <v>453</v>
      </c>
      <c r="B150" s="168"/>
      <c r="C150" s="168"/>
      <c r="D150" s="171"/>
    </row>
    <row r="151" spans="1:5" ht="36" customHeight="1">
      <c r="A151" s="169" t="s">
        <v>387</v>
      </c>
      <c r="B151" s="170"/>
      <c r="C151" s="170"/>
      <c r="D151" s="31" t="s">
        <v>8</v>
      </c>
    </row>
    <row r="152" spans="1:5" ht="36" customHeight="1">
      <c r="A152" s="169" t="s">
        <v>164</v>
      </c>
      <c r="B152" s="170"/>
      <c r="C152" s="170"/>
      <c r="D152" s="32" t="s">
        <v>3</v>
      </c>
    </row>
    <row r="153" spans="1:5" ht="36" customHeight="1">
      <c r="A153" s="103" t="s">
        <v>454</v>
      </c>
      <c r="B153" s="104"/>
      <c r="C153" s="105"/>
      <c r="D153" s="100"/>
      <c r="E153" s="6">
        <v>3</v>
      </c>
    </row>
    <row r="154" spans="1:5" ht="36" customHeight="1">
      <c r="A154" s="103" t="s">
        <v>455</v>
      </c>
      <c r="B154" s="104"/>
      <c r="C154" s="105"/>
      <c r="D154" s="100"/>
      <c r="E154" s="6">
        <v>3</v>
      </c>
    </row>
    <row r="155" spans="1:5" ht="36" customHeight="1">
      <c r="A155" s="103" t="s">
        <v>456</v>
      </c>
      <c r="B155" s="104"/>
      <c r="C155" s="105"/>
      <c r="D155" s="100"/>
      <c r="E155" s="6">
        <v>3</v>
      </c>
    </row>
    <row r="156" spans="1:5" ht="36" customHeight="1">
      <c r="A156" s="103" t="s">
        <v>457</v>
      </c>
      <c r="B156" s="104"/>
      <c r="C156" s="105"/>
      <c r="D156" s="100"/>
      <c r="E156" s="6">
        <v>3</v>
      </c>
    </row>
    <row r="157" spans="1:5" ht="36" customHeight="1">
      <c r="A157" s="120" t="s">
        <v>150</v>
      </c>
      <c r="B157" s="121"/>
      <c r="C157" s="122"/>
      <c r="D157" s="32" t="s">
        <v>3</v>
      </c>
      <c r="E157" s="6"/>
    </row>
    <row r="158" spans="1:5" ht="36" customHeight="1">
      <c r="A158" s="103" t="s">
        <v>458</v>
      </c>
      <c r="B158" s="104"/>
      <c r="C158" s="105"/>
      <c r="D158" s="2"/>
      <c r="E158" s="6">
        <v>3</v>
      </c>
    </row>
    <row r="159" spans="1:5" ht="36" customHeight="1">
      <c r="A159" s="103" t="s">
        <v>36</v>
      </c>
      <c r="B159" s="104"/>
      <c r="C159" s="105"/>
      <c r="D159" s="2"/>
      <c r="E159" s="6">
        <v>3</v>
      </c>
    </row>
    <row r="160" spans="1:5" ht="36" customHeight="1">
      <c r="A160" s="103" t="s">
        <v>37</v>
      </c>
      <c r="B160" s="104"/>
      <c r="C160" s="105"/>
      <c r="D160" s="2"/>
      <c r="E160" s="6">
        <v>3</v>
      </c>
    </row>
    <row r="161" spans="1:5" ht="36" customHeight="1">
      <c r="A161" s="185" t="s">
        <v>381</v>
      </c>
      <c r="B161" s="186"/>
      <c r="C161" s="187"/>
      <c r="D161" s="32" t="s">
        <v>3</v>
      </c>
      <c r="E161" s="6"/>
    </row>
    <row r="162" spans="1:5" ht="36" customHeight="1">
      <c r="A162" s="103" t="s">
        <v>38</v>
      </c>
      <c r="B162" s="104"/>
      <c r="C162" s="105"/>
      <c r="D162" s="2"/>
      <c r="E162" s="6">
        <v>3</v>
      </c>
    </row>
    <row r="163" spans="1:5" ht="36" customHeight="1">
      <c r="A163" s="103" t="s">
        <v>39</v>
      </c>
      <c r="B163" s="104"/>
      <c r="C163" s="105"/>
      <c r="D163" s="2"/>
      <c r="E163" s="6">
        <v>3</v>
      </c>
    </row>
    <row r="164" spans="1:5" ht="36" customHeight="1">
      <c r="A164" s="103" t="s">
        <v>40</v>
      </c>
      <c r="B164" s="104"/>
      <c r="C164" s="105"/>
      <c r="D164" s="2"/>
      <c r="E164" s="6">
        <v>3</v>
      </c>
    </row>
    <row r="165" spans="1:5" ht="36" customHeight="1">
      <c r="A165" s="103" t="s">
        <v>41</v>
      </c>
      <c r="B165" s="104"/>
      <c r="C165" s="105"/>
      <c r="D165" s="2"/>
      <c r="E165" s="6">
        <v>3</v>
      </c>
    </row>
    <row r="166" spans="1:5" ht="36" customHeight="1">
      <c r="A166" s="103" t="s">
        <v>459</v>
      </c>
      <c r="B166" s="104"/>
      <c r="C166" s="105"/>
      <c r="D166" s="2"/>
      <c r="E166" s="6">
        <v>3</v>
      </c>
    </row>
    <row r="167" spans="1:5" ht="36" customHeight="1">
      <c r="A167" s="116" t="s">
        <v>167</v>
      </c>
      <c r="B167" s="116"/>
      <c r="C167" s="116"/>
      <c r="D167" s="37">
        <f>SUM(D153:D166)</f>
        <v>0</v>
      </c>
      <c r="E167" s="7">
        <f>SUM(E153:E166)</f>
        <v>36</v>
      </c>
    </row>
    <row r="168" spans="1:5" ht="36" customHeight="1" thickBot="1">
      <c r="A168" s="43" t="s">
        <v>106</v>
      </c>
      <c r="B168" s="123" t="s">
        <v>131</v>
      </c>
      <c r="C168" s="123"/>
      <c r="D168" s="123"/>
    </row>
    <row r="169" spans="1:5" ht="36" customHeight="1">
      <c r="A169" s="183" t="s">
        <v>168</v>
      </c>
      <c r="B169" s="184"/>
      <c r="C169" s="39" t="s">
        <v>152</v>
      </c>
      <c r="D169" s="40" t="s">
        <v>153</v>
      </c>
    </row>
    <row r="170" spans="1:5" ht="36" customHeight="1" thickBot="1">
      <c r="A170" s="111"/>
      <c r="B170" s="112"/>
      <c r="C170" s="41">
        <f>D167</f>
        <v>0</v>
      </c>
      <c r="D170" s="42">
        <f>C170/36*100</f>
        <v>0</v>
      </c>
    </row>
    <row r="171" spans="1:5" ht="36" customHeight="1">
      <c r="A171" s="136"/>
      <c r="B171" s="137"/>
      <c r="C171" s="137"/>
      <c r="D171" s="138"/>
    </row>
    <row r="172" spans="1:5" ht="36" customHeight="1">
      <c r="A172" s="143" t="s">
        <v>162</v>
      </c>
      <c r="B172" s="144"/>
      <c r="C172" s="144"/>
      <c r="D172" s="145"/>
    </row>
    <row r="173" spans="1:5" ht="36" customHeight="1">
      <c r="A173" s="169" t="s">
        <v>394</v>
      </c>
      <c r="B173" s="170"/>
      <c r="C173" s="170"/>
      <c r="D173" s="31" t="s">
        <v>8</v>
      </c>
    </row>
    <row r="174" spans="1:5" ht="36" customHeight="1">
      <c r="A174" s="169" t="s">
        <v>164</v>
      </c>
      <c r="B174" s="170"/>
      <c r="C174" s="170"/>
      <c r="D174" s="32" t="s">
        <v>3</v>
      </c>
    </row>
    <row r="175" spans="1:5" ht="36" customHeight="1">
      <c r="A175" s="143" t="s">
        <v>42</v>
      </c>
      <c r="B175" s="144"/>
      <c r="C175" s="144"/>
      <c r="D175" s="100"/>
      <c r="E175" s="5">
        <v>3</v>
      </c>
    </row>
    <row r="176" spans="1:5" ht="36" customHeight="1">
      <c r="A176" s="143" t="s">
        <v>43</v>
      </c>
      <c r="B176" s="144"/>
      <c r="C176" s="144"/>
      <c r="D176" s="100"/>
      <c r="E176" s="5">
        <v>3</v>
      </c>
    </row>
    <row r="177" spans="1:5" ht="36" customHeight="1">
      <c r="A177" s="143" t="s">
        <v>44</v>
      </c>
      <c r="B177" s="144"/>
      <c r="C177" s="144"/>
      <c r="D177" s="100"/>
      <c r="E177" s="5">
        <v>3</v>
      </c>
    </row>
    <row r="178" spans="1:5" ht="36" customHeight="1">
      <c r="A178" s="204" t="s">
        <v>45</v>
      </c>
      <c r="B178" s="205"/>
      <c r="C178" s="205"/>
      <c r="D178" s="100"/>
      <c r="E178" s="5">
        <v>3</v>
      </c>
    </row>
    <row r="179" spans="1:5" ht="36" customHeight="1">
      <c r="A179" s="143" t="s">
        <v>46</v>
      </c>
      <c r="B179" s="144"/>
      <c r="C179" s="144"/>
      <c r="D179" s="100"/>
      <c r="E179" s="5">
        <v>3</v>
      </c>
    </row>
    <row r="180" spans="1:5" ht="36" customHeight="1">
      <c r="A180" s="143" t="s">
        <v>47</v>
      </c>
      <c r="B180" s="144"/>
      <c r="C180" s="144"/>
      <c r="D180" s="100"/>
      <c r="E180" s="5">
        <v>3</v>
      </c>
    </row>
    <row r="181" spans="1:5" ht="36" customHeight="1">
      <c r="A181" s="143" t="s">
        <v>48</v>
      </c>
      <c r="B181" s="144"/>
      <c r="C181" s="144"/>
      <c r="D181" s="100"/>
      <c r="E181" s="5">
        <v>3</v>
      </c>
    </row>
    <row r="182" spans="1:5" ht="36" customHeight="1">
      <c r="A182" s="143" t="s">
        <v>49</v>
      </c>
      <c r="B182" s="144"/>
      <c r="C182" s="144"/>
      <c r="D182" s="100"/>
      <c r="E182" s="5">
        <v>3</v>
      </c>
    </row>
    <row r="183" spans="1:5" ht="36" customHeight="1">
      <c r="A183" s="169" t="s">
        <v>150</v>
      </c>
      <c r="B183" s="170"/>
      <c r="C183" s="170"/>
      <c r="D183" s="32" t="s">
        <v>3</v>
      </c>
    </row>
    <row r="184" spans="1:5" ht="36" customHeight="1">
      <c r="A184" s="143" t="s">
        <v>50</v>
      </c>
      <c r="B184" s="144"/>
      <c r="C184" s="144"/>
      <c r="D184" s="2"/>
      <c r="E184" s="5">
        <v>3</v>
      </c>
    </row>
    <row r="185" spans="1:5" ht="36" customHeight="1">
      <c r="A185" s="143" t="s">
        <v>51</v>
      </c>
      <c r="B185" s="144"/>
      <c r="C185" s="144"/>
      <c r="D185" s="2"/>
      <c r="E185" s="5">
        <v>3</v>
      </c>
    </row>
    <row r="186" spans="1:5" ht="36" customHeight="1">
      <c r="A186" s="143" t="s">
        <v>52</v>
      </c>
      <c r="B186" s="144"/>
      <c r="C186" s="144"/>
      <c r="D186" s="2"/>
      <c r="E186" s="5">
        <v>3</v>
      </c>
    </row>
    <row r="187" spans="1:5" ht="36" customHeight="1">
      <c r="A187" s="204" t="s">
        <v>53</v>
      </c>
      <c r="B187" s="205"/>
      <c r="C187" s="205"/>
      <c r="D187" s="2"/>
      <c r="E187" s="5">
        <v>3</v>
      </c>
    </row>
    <row r="188" spans="1:5" ht="36" customHeight="1">
      <c r="A188" s="143" t="s">
        <v>54</v>
      </c>
      <c r="B188" s="144"/>
      <c r="C188" s="144"/>
      <c r="D188" s="2"/>
      <c r="E188" s="5">
        <v>3</v>
      </c>
    </row>
    <row r="189" spans="1:5" ht="36" customHeight="1">
      <c r="A189" s="143" t="s">
        <v>55</v>
      </c>
      <c r="B189" s="144"/>
      <c r="C189" s="144"/>
      <c r="D189" s="2"/>
      <c r="E189" s="5">
        <v>3</v>
      </c>
    </row>
    <row r="190" spans="1:5" ht="36" customHeight="1">
      <c r="A190" s="292" t="s">
        <v>381</v>
      </c>
      <c r="B190" s="293"/>
      <c r="C190" s="293"/>
      <c r="D190" s="32" t="s">
        <v>3</v>
      </c>
      <c r="E190" s="5"/>
    </row>
    <row r="191" spans="1:5" ht="36" customHeight="1">
      <c r="A191" s="143" t="s">
        <v>388</v>
      </c>
      <c r="B191" s="144"/>
      <c r="C191" s="144"/>
      <c r="D191" s="2"/>
      <c r="E191" s="5">
        <v>3</v>
      </c>
    </row>
    <row r="192" spans="1:5" ht="36" customHeight="1">
      <c r="A192" s="143" t="s">
        <v>389</v>
      </c>
      <c r="B192" s="144"/>
      <c r="C192" s="144"/>
      <c r="D192" s="2"/>
      <c r="E192" s="5">
        <v>3</v>
      </c>
    </row>
    <row r="193" spans="1:5" ht="36" customHeight="1">
      <c r="A193" s="143" t="s">
        <v>390</v>
      </c>
      <c r="B193" s="144"/>
      <c r="C193" s="144"/>
      <c r="D193" s="2"/>
      <c r="E193" s="5">
        <v>3</v>
      </c>
    </row>
    <row r="194" spans="1:5" ht="73.5" customHeight="1">
      <c r="A194" s="204" t="s">
        <v>391</v>
      </c>
      <c r="B194" s="205"/>
      <c r="C194" s="205"/>
      <c r="D194" s="2"/>
      <c r="E194" s="5">
        <v>3</v>
      </c>
    </row>
    <row r="195" spans="1:5" ht="36" customHeight="1">
      <c r="A195" s="143" t="s">
        <v>392</v>
      </c>
      <c r="B195" s="144"/>
      <c r="C195" s="144"/>
      <c r="D195" s="2"/>
      <c r="E195" s="5">
        <v>3</v>
      </c>
    </row>
    <row r="196" spans="1:5" ht="36" customHeight="1">
      <c r="A196" s="143" t="s">
        <v>393</v>
      </c>
      <c r="B196" s="144"/>
      <c r="C196" s="144"/>
      <c r="D196" s="2"/>
      <c r="E196" s="5">
        <v>3</v>
      </c>
    </row>
    <row r="197" spans="1:5" ht="36" customHeight="1">
      <c r="A197" s="116" t="s">
        <v>172</v>
      </c>
      <c r="B197" s="116"/>
      <c r="C197" s="116"/>
      <c r="D197" s="37">
        <f>SUM(D175:D196)</f>
        <v>0</v>
      </c>
      <c r="E197" s="5">
        <f>SUM(E175:E196)</f>
        <v>60</v>
      </c>
    </row>
    <row r="198" spans="1:5" ht="36" customHeight="1" thickBot="1">
      <c r="A198" s="44" t="s">
        <v>106</v>
      </c>
      <c r="B198" s="123" t="s">
        <v>131</v>
      </c>
      <c r="C198" s="123"/>
      <c r="D198" s="123"/>
      <c r="E198" s="5"/>
    </row>
    <row r="199" spans="1:5" ht="36" customHeight="1">
      <c r="A199" s="109" t="s">
        <v>173</v>
      </c>
      <c r="B199" s="110"/>
      <c r="C199" s="39" t="s">
        <v>152</v>
      </c>
      <c r="D199" s="40" t="s">
        <v>153</v>
      </c>
    </row>
    <row r="200" spans="1:5" ht="36" customHeight="1" thickBot="1">
      <c r="A200" s="111"/>
      <c r="B200" s="112"/>
      <c r="C200" s="41">
        <f>D197</f>
        <v>0</v>
      </c>
      <c r="D200" s="42">
        <f>C200/60*100</f>
        <v>0</v>
      </c>
    </row>
    <row r="201" spans="1:5" ht="36" customHeight="1" thickBot="1">
      <c r="A201" s="106"/>
      <c r="B201" s="107"/>
      <c r="C201" s="107"/>
      <c r="D201" s="108"/>
    </row>
    <row r="202" spans="1:5" ht="36" customHeight="1">
      <c r="A202" s="109" t="s">
        <v>174</v>
      </c>
      <c r="B202" s="110"/>
      <c r="C202" s="39" t="s">
        <v>175</v>
      </c>
      <c r="D202" s="45" t="s">
        <v>176</v>
      </c>
    </row>
    <row r="203" spans="1:5" ht="36" customHeight="1" thickBot="1">
      <c r="A203" s="111"/>
      <c r="B203" s="112"/>
      <c r="C203" s="46">
        <f>C123+C148+C170+C200</f>
        <v>0</v>
      </c>
      <c r="D203" s="47">
        <f>C203/195*100</f>
        <v>0</v>
      </c>
      <c r="E203" s="7">
        <f>E120+E145+E167+E197</f>
        <v>195</v>
      </c>
    </row>
    <row r="204" spans="1:5" ht="36" customHeight="1">
      <c r="A204" s="128"/>
      <c r="B204" s="128"/>
      <c r="C204" s="128"/>
      <c r="D204" s="128"/>
    </row>
    <row r="205" spans="1:5" ht="36" customHeight="1">
      <c r="A205" s="289" t="s">
        <v>415</v>
      </c>
      <c r="B205" s="289"/>
      <c r="C205" s="289"/>
      <c r="D205" s="289"/>
    </row>
    <row r="206" spans="1:5" ht="36" customHeight="1">
      <c r="A206" s="143" t="s">
        <v>177</v>
      </c>
      <c r="B206" s="144"/>
      <c r="C206" s="144"/>
      <c r="D206" s="145"/>
    </row>
    <row r="207" spans="1:5" ht="36" customHeight="1">
      <c r="A207" s="169" t="s">
        <v>406</v>
      </c>
      <c r="B207" s="170"/>
      <c r="C207" s="170"/>
      <c r="D207" s="31" t="s">
        <v>8</v>
      </c>
    </row>
    <row r="208" spans="1:5" ht="36" customHeight="1">
      <c r="A208" s="169" t="s">
        <v>164</v>
      </c>
      <c r="B208" s="170"/>
      <c r="C208" s="170"/>
      <c r="D208" s="32" t="s">
        <v>3</v>
      </c>
    </row>
    <row r="209" spans="1:5" ht="36" customHeight="1">
      <c r="A209" s="143" t="s">
        <v>56</v>
      </c>
      <c r="B209" s="144"/>
      <c r="C209" s="144"/>
      <c r="D209" s="101"/>
      <c r="E209" s="6">
        <v>3</v>
      </c>
    </row>
    <row r="210" spans="1:5" ht="36" customHeight="1">
      <c r="A210" s="143" t="s">
        <v>57</v>
      </c>
      <c r="B210" s="144"/>
      <c r="C210" s="144"/>
      <c r="D210" s="101"/>
      <c r="E210" s="6">
        <v>3</v>
      </c>
    </row>
    <row r="211" spans="1:5" ht="36" customHeight="1">
      <c r="A211" s="143" t="s">
        <v>58</v>
      </c>
      <c r="B211" s="144"/>
      <c r="C211" s="144"/>
      <c r="D211" s="101"/>
      <c r="E211" s="6">
        <v>3</v>
      </c>
    </row>
    <row r="212" spans="1:5" ht="36" customHeight="1">
      <c r="A212" s="204" t="s">
        <v>59</v>
      </c>
      <c r="B212" s="205"/>
      <c r="C212" s="205"/>
      <c r="D212" s="101"/>
      <c r="E212" s="6">
        <v>3</v>
      </c>
    </row>
    <row r="213" spans="1:5" ht="36" customHeight="1">
      <c r="A213" s="169" t="s">
        <v>150</v>
      </c>
      <c r="B213" s="170"/>
      <c r="C213" s="170"/>
      <c r="D213" s="32" t="s">
        <v>3</v>
      </c>
    </row>
    <row r="214" spans="1:5" ht="36" customHeight="1">
      <c r="A214" s="143" t="s">
        <v>60</v>
      </c>
      <c r="B214" s="144"/>
      <c r="C214" s="144"/>
      <c r="D214" s="2"/>
      <c r="E214" s="6">
        <v>3</v>
      </c>
    </row>
    <row r="215" spans="1:5" ht="36" customHeight="1">
      <c r="A215" s="143" t="s">
        <v>61</v>
      </c>
      <c r="B215" s="144"/>
      <c r="C215" s="144"/>
      <c r="D215" s="2"/>
      <c r="E215" s="6">
        <v>3</v>
      </c>
    </row>
    <row r="216" spans="1:5" ht="36" customHeight="1">
      <c r="A216" s="292" t="s">
        <v>381</v>
      </c>
      <c r="B216" s="293"/>
      <c r="C216" s="293"/>
      <c r="D216" s="32" t="s">
        <v>3</v>
      </c>
      <c r="E216" s="6"/>
    </row>
    <row r="217" spans="1:5" ht="36" customHeight="1">
      <c r="A217" s="294" t="s">
        <v>396</v>
      </c>
      <c r="B217" s="295"/>
      <c r="C217" s="295"/>
      <c r="D217" s="2"/>
      <c r="E217" s="6">
        <v>3</v>
      </c>
    </row>
    <row r="218" spans="1:5" ht="36" customHeight="1">
      <c r="A218" s="294" t="s">
        <v>397</v>
      </c>
      <c r="B218" s="295"/>
      <c r="C218" s="295"/>
      <c r="D218" s="2"/>
      <c r="E218" s="6">
        <v>3</v>
      </c>
    </row>
    <row r="219" spans="1:5" ht="36" customHeight="1">
      <c r="A219" s="294" t="s">
        <v>398</v>
      </c>
      <c r="B219" s="295"/>
      <c r="C219" s="295"/>
      <c r="D219" s="2"/>
      <c r="E219" s="6">
        <v>3</v>
      </c>
    </row>
    <row r="220" spans="1:5" ht="36" customHeight="1">
      <c r="A220" s="172" t="s">
        <v>399</v>
      </c>
      <c r="B220" s="173"/>
      <c r="C220" s="173"/>
      <c r="D220" s="2"/>
      <c r="E220" s="6">
        <v>3</v>
      </c>
    </row>
    <row r="221" spans="1:5" ht="36" customHeight="1">
      <c r="A221" s="116" t="s">
        <v>180</v>
      </c>
      <c r="B221" s="116"/>
      <c r="C221" s="116"/>
      <c r="D221" s="37">
        <f>SUM(D209:D220)</f>
        <v>0</v>
      </c>
      <c r="E221" s="7">
        <f>SUM(E209:E220)</f>
        <v>30</v>
      </c>
    </row>
    <row r="222" spans="1:5" ht="36" customHeight="1" thickBot="1">
      <c r="A222" s="48" t="s">
        <v>106</v>
      </c>
      <c r="B222" s="123" t="s">
        <v>131</v>
      </c>
      <c r="C222" s="123"/>
      <c r="D222" s="123"/>
    </row>
    <row r="223" spans="1:5" ht="36" customHeight="1">
      <c r="A223" s="109" t="s">
        <v>181</v>
      </c>
      <c r="B223" s="110"/>
      <c r="C223" s="39" t="s">
        <v>152</v>
      </c>
      <c r="D223" s="40" t="s">
        <v>153</v>
      </c>
    </row>
    <row r="224" spans="1:5" ht="36" customHeight="1" thickBot="1">
      <c r="A224" s="111"/>
      <c r="B224" s="112"/>
      <c r="C224" s="49">
        <f>D221</f>
        <v>0</v>
      </c>
      <c r="D224" s="42">
        <f>C224/30*100</f>
        <v>0</v>
      </c>
    </row>
    <row r="225" spans="1:5" ht="36" customHeight="1">
      <c r="A225" s="282"/>
      <c r="B225" s="283"/>
      <c r="C225" s="283"/>
      <c r="D225" s="284"/>
    </row>
    <row r="226" spans="1:5" ht="36" customHeight="1">
      <c r="A226" s="103" t="s">
        <v>178</v>
      </c>
      <c r="B226" s="104"/>
      <c r="C226" s="104"/>
      <c r="D226" s="288"/>
    </row>
    <row r="227" spans="1:5" ht="36" customHeight="1">
      <c r="A227" s="120" t="s">
        <v>405</v>
      </c>
      <c r="B227" s="121"/>
      <c r="C227" s="122"/>
      <c r="D227" s="31" t="s">
        <v>8</v>
      </c>
    </row>
    <row r="228" spans="1:5" ht="36" customHeight="1">
      <c r="A228" s="169" t="s">
        <v>184</v>
      </c>
      <c r="B228" s="170"/>
      <c r="C228" s="170"/>
      <c r="D228" s="32" t="s">
        <v>3</v>
      </c>
    </row>
    <row r="229" spans="1:5" ht="36" customHeight="1">
      <c r="A229" s="103" t="s">
        <v>62</v>
      </c>
      <c r="B229" s="104"/>
      <c r="C229" s="105"/>
      <c r="D229" s="76"/>
      <c r="E229" s="6">
        <v>3</v>
      </c>
    </row>
    <row r="230" spans="1:5" ht="36" customHeight="1">
      <c r="A230" s="103" t="s">
        <v>63</v>
      </c>
      <c r="B230" s="104"/>
      <c r="C230" s="105"/>
      <c r="D230" s="76"/>
      <c r="E230" s="6">
        <v>3</v>
      </c>
    </row>
    <row r="231" spans="1:5" ht="36" customHeight="1">
      <c r="A231" s="103" t="s">
        <v>64</v>
      </c>
      <c r="B231" s="104"/>
      <c r="C231" s="105"/>
      <c r="D231" s="76"/>
      <c r="E231" s="6">
        <v>3</v>
      </c>
    </row>
    <row r="232" spans="1:5" ht="36" customHeight="1">
      <c r="A232" s="120" t="s">
        <v>150</v>
      </c>
      <c r="B232" s="121"/>
      <c r="C232" s="122"/>
      <c r="D232" s="32" t="s">
        <v>3</v>
      </c>
    </row>
    <row r="233" spans="1:5" ht="36" customHeight="1">
      <c r="A233" s="103" t="s">
        <v>65</v>
      </c>
      <c r="B233" s="104"/>
      <c r="C233" s="105"/>
      <c r="D233" s="102"/>
      <c r="E233" s="6">
        <v>3</v>
      </c>
    </row>
    <row r="234" spans="1:5" ht="36" customHeight="1">
      <c r="A234" s="103" t="s">
        <v>66</v>
      </c>
      <c r="B234" s="104"/>
      <c r="C234" s="105"/>
      <c r="D234" s="102"/>
      <c r="E234" s="6">
        <v>3</v>
      </c>
    </row>
    <row r="235" spans="1:5" ht="36" customHeight="1">
      <c r="A235" s="103" t="s">
        <v>67</v>
      </c>
      <c r="B235" s="104"/>
      <c r="C235" s="105"/>
      <c r="D235" s="102"/>
      <c r="E235" s="6">
        <v>3</v>
      </c>
    </row>
    <row r="236" spans="1:5" ht="36" customHeight="1">
      <c r="A236" s="185" t="s">
        <v>381</v>
      </c>
      <c r="B236" s="186"/>
      <c r="C236" s="187"/>
      <c r="D236" s="32" t="s">
        <v>3</v>
      </c>
      <c r="E236" s="6"/>
    </row>
    <row r="237" spans="1:5" ht="36" customHeight="1">
      <c r="A237" s="285" t="s">
        <v>400</v>
      </c>
      <c r="B237" s="286"/>
      <c r="C237" s="287"/>
      <c r="D237" s="102"/>
      <c r="E237" s="6">
        <v>3</v>
      </c>
    </row>
    <row r="238" spans="1:5" ht="36" customHeight="1">
      <c r="A238" s="285" t="s">
        <v>401</v>
      </c>
      <c r="B238" s="286"/>
      <c r="C238" s="287"/>
      <c r="D238" s="102"/>
      <c r="E238" s="6">
        <v>3</v>
      </c>
    </row>
    <row r="239" spans="1:5" ht="36" customHeight="1">
      <c r="A239" s="285" t="s">
        <v>402</v>
      </c>
      <c r="B239" s="286"/>
      <c r="C239" s="287"/>
      <c r="D239" s="102"/>
      <c r="E239" s="6">
        <v>3</v>
      </c>
    </row>
    <row r="240" spans="1:5" ht="36" customHeight="1">
      <c r="A240" s="285" t="s">
        <v>403</v>
      </c>
      <c r="B240" s="286"/>
      <c r="C240" s="287"/>
      <c r="D240" s="102"/>
      <c r="E240" s="6">
        <v>3</v>
      </c>
    </row>
    <row r="241" spans="1:5" ht="36" customHeight="1">
      <c r="A241" s="285" t="s">
        <v>404</v>
      </c>
      <c r="B241" s="286"/>
      <c r="C241" s="287"/>
      <c r="D241" s="102"/>
      <c r="E241" s="6">
        <v>3</v>
      </c>
    </row>
    <row r="242" spans="1:5" ht="36" customHeight="1">
      <c r="A242" s="116" t="s">
        <v>182</v>
      </c>
      <c r="B242" s="116"/>
      <c r="C242" s="116"/>
      <c r="D242" s="37">
        <f>SUM(D229:D241)</f>
        <v>0</v>
      </c>
      <c r="E242" s="7">
        <f>SUM(E229:E241)</f>
        <v>33</v>
      </c>
    </row>
    <row r="243" spans="1:5" ht="36" customHeight="1" thickBot="1">
      <c r="A243" s="44" t="s">
        <v>106</v>
      </c>
      <c r="B243" s="123" t="s">
        <v>131</v>
      </c>
      <c r="C243" s="123"/>
      <c r="D243" s="123"/>
    </row>
    <row r="244" spans="1:5" ht="36" customHeight="1">
      <c r="A244" s="109" t="s">
        <v>183</v>
      </c>
      <c r="B244" s="110"/>
      <c r="C244" s="39" t="s">
        <v>152</v>
      </c>
      <c r="D244" s="40" t="s">
        <v>153</v>
      </c>
    </row>
    <row r="245" spans="1:5" ht="36" customHeight="1" thickBot="1">
      <c r="A245" s="111"/>
      <c r="B245" s="112"/>
      <c r="C245" s="50">
        <f>D242</f>
        <v>0</v>
      </c>
      <c r="D245" s="51">
        <f>C245/33*100</f>
        <v>0</v>
      </c>
    </row>
    <row r="246" spans="1:5" ht="36" customHeight="1">
      <c r="A246" s="279"/>
      <c r="B246" s="280"/>
      <c r="C246" s="280"/>
      <c r="D246" s="281"/>
    </row>
    <row r="247" spans="1:5" ht="36" customHeight="1">
      <c r="A247" s="143" t="s">
        <v>163</v>
      </c>
      <c r="B247" s="144"/>
      <c r="C247" s="144"/>
      <c r="D247" s="145"/>
    </row>
    <row r="248" spans="1:5" ht="36" customHeight="1">
      <c r="A248" s="169" t="s">
        <v>411</v>
      </c>
      <c r="B248" s="170"/>
      <c r="C248" s="170"/>
      <c r="D248" s="31" t="s">
        <v>8</v>
      </c>
    </row>
    <row r="249" spans="1:5" ht="36" customHeight="1">
      <c r="A249" s="169" t="s">
        <v>149</v>
      </c>
      <c r="B249" s="170"/>
      <c r="C249" s="170"/>
      <c r="D249" s="32" t="s">
        <v>3</v>
      </c>
    </row>
    <row r="250" spans="1:5" ht="36" customHeight="1">
      <c r="A250" s="103" t="s">
        <v>68</v>
      </c>
      <c r="B250" s="104"/>
      <c r="C250" s="105"/>
      <c r="D250" s="100"/>
      <c r="E250" s="6">
        <v>3</v>
      </c>
    </row>
    <row r="251" spans="1:5" ht="36" customHeight="1">
      <c r="A251" s="103" t="s">
        <v>69</v>
      </c>
      <c r="B251" s="104"/>
      <c r="C251" s="105"/>
      <c r="D251" s="100"/>
      <c r="E251" s="6">
        <v>3</v>
      </c>
    </row>
    <row r="252" spans="1:5" ht="36" customHeight="1">
      <c r="A252" s="103" t="s">
        <v>70</v>
      </c>
      <c r="B252" s="104"/>
      <c r="C252" s="105"/>
      <c r="D252" s="100"/>
      <c r="E252" s="6">
        <v>3</v>
      </c>
    </row>
    <row r="253" spans="1:5" ht="36" customHeight="1">
      <c r="A253" s="103" t="s">
        <v>71</v>
      </c>
      <c r="B253" s="104"/>
      <c r="C253" s="105"/>
      <c r="D253" s="100"/>
      <c r="E253" s="6">
        <v>3</v>
      </c>
    </row>
    <row r="254" spans="1:5" ht="36" customHeight="1">
      <c r="A254" s="103" t="s">
        <v>72</v>
      </c>
      <c r="B254" s="104"/>
      <c r="C254" s="105"/>
      <c r="D254" s="100"/>
      <c r="E254" s="6">
        <v>3</v>
      </c>
    </row>
    <row r="255" spans="1:5" ht="36" customHeight="1">
      <c r="A255" s="103" t="s">
        <v>73</v>
      </c>
      <c r="B255" s="104"/>
      <c r="C255" s="105"/>
      <c r="D255" s="100"/>
      <c r="E255" s="6">
        <v>3</v>
      </c>
    </row>
    <row r="256" spans="1:5" ht="36" customHeight="1">
      <c r="A256" s="103" t="s">
        <v>74</v>
      </c>
      <c r="B256" s="104"/>
      <c r="C256" s="105"/>
      <c r="D256" s="100"/>
      <c r="E256" s="6">
        <v>3</v>
      </c>
    </row>
    <row r="257" spans="1:5" ht="36" customHeight="1">
      <c r="A257" s="103" t="s">
        <v>75</v>
      </c>
      <c r="B257" s="104"/>
      <c r="C257" s="105"/>
      <c r="D257" s="100"/>
      <c r="E257" s="6">
        <v>3</v>
      </c>
    </row>
    <row r="258" spans="1:5" ht="36" customHeight="1">
      <c r="A258" s="103" t="s">
        <v>76</v>
      </c>
      <c r="B258" s="104"/>
      <c r="C258" s="105"/>
      <c r="D258" s="100"/>
      <c r="E258" s="6">
        <v>3</v>
      </c>
    </row>
    <row r="259" spans="1:5" ht="36" customHeight="1">
      <c r="A259" s="120" t="s">
        <v>150</v>
      </c>
      <c r="B259" s="121"/>
      <c r="C259" s="122"/>
      <c r="D259" s="32" t="s">
        <v>3</v>
      </c>
    </row>
    <row r="260" spans="1:5" ht="36" customHeight="1">
      <c r="A260" s="197" t="s">
        <v>460</v>
      </c>
      <c r="B260" s="198"/>
      <c r="C260" s="200"/>
      <c r="D260" s="2"/>
      <c r="E260" s="6">
        <v>3</v>
      </c>
    </row>
    <row r="261" spans="1:5" ht="36" customHeight="1">
      <c r="A261" s="103" t="s">
        <v>77</v>
      </c>
      <c r="B261" s="104"/>
      <c r="C261" s="105"/>
      <c r="D261" s="2"/>
      <c r="E261" s="6">
        <v>3</v>
      </c>
    </row>
    <row r="262" spans="1:5" ht="36" customHeight="1">
      <c r="A262" s="103" t="s">
        <v>78</v>
      </c>
      <c r="B262" s="104"/>
      <c r="C262" s="105"/>
      <c r="D262" s="2"/>
      <c r="E262" s="6">
        <v>3</v>
      </c>
    </row>
    <row r="263" spans="1:5" ht="36" customHeight="1">
      <c r="A263" s="103" t="s">
        <v>79</v>
      </c>
      <c r="B263" s="104"/>
      <c r="C263" s="105"/>
      <c r="D263" s="2"/>
      <c r="E263" s="6">
        <v>3</v>
      </c>
    </row>
    <row r="264" spans="1:5" ht="36" customHeight="1">
      <c r="A264" s="103" t="s">
        <v>80</v>
      </c>
      <c r="B264" s="104"/>
      <c r="C264" s="105"/>
      <c r="D264" s="2"/>
      <c r="E264" s="6">
        <v>3</v>
      </c>
    </row>
    <row r="265" spans="1:5" ht="36" customHeight="1">
      <c r="A265" s="103" t="s">
        <v>81</v>
      </c>
      <c r="B265" s="104"/>
      <c r="C265" s="105"/>
      <c r="D265" s="2"/>
      <c r="E265" s="6">
        <v>3</v>
      </c>
    </row>
    <row r="266" spans="1:5" ht="36" customHeight="1">
      <c r="A266" s="103" t="s">
        <v>82</v>
      </c>
      <c r="B266" s="104"/>
      <c r="C266" s="105"/>
      <c r="D266" s="2"/>
      <c r="E266" s="6">
        <v>3</v>
      </c>
    </row>
    <row r="267" spans="1:5" ht="36" customHeight="1">
      <c r="A267" s="103" t="s">
        <v>83</v>
      </c>
      <c r="B267" s="104"/>
      <c r="C267" s="105"/>
      <c r="D267" s="2"/>
      <c r="E267" s="6">
        <v>3</v>
      </c>
    </row>
    <row r="268" spans="1:5" ht="36" customHeight="1">
      <c r="A268" s="103" t="s">
        <v>84</v>
      </c>
      <c r="B268" s="104"/>
      <c r="C268" s="105"/>
      <c r="D268" s="2"/>
      <c r="E268" s="6">
        <v>3</v>
      </c>
    </row>
    <row r="269" spans="1:5" ht="36" customHeight="1">
      <c r="A269" s="185" t="s">
        <v>381</v>
      </c>
      <c r="B269" s="186"/>
      <c r="C269" s="187"/>
      <c r="D269" s="32" t="s">
        <v>3</v>
      </c>
      <c r="E269" s="6"/>
    </row>
    <row r="270" spans="1:5" ht="36" customHeight="1">
      <c r="A270" s="285" t="s">
        <v>408</v>
      </c>
      <c r="B270" s="286"/>
      <c r="C270" s="287"/>
      <c r="D270" s="2"/>
      <c r="E270" s="6">
        <v>3</v>
      </c>
    </row>
    <row r="271" spans="1:5" ht="36" customHeight="1">
      <c r="A271" s="285" t="s">
        <v>409</v>
      </c>
      <c r="B271" s="286"/>
      <c r="C271" s="287"/>
      <c r="D271" s="2"/>
      <c r="E271" s="6">
        <v>3</v>
      </c>
    </row>
    <row r="272" spans="1:5" ht="36" customHeight="1">
      <c r="A272" s="285" t="s">
        <v>410</v>
      </c>
      <c r="B272" s="286"/>
      <c r="C272" s="287"/>
      <c r="D272" s="2"/>
      <c r="E272" s="6">
        <v>3</v>
      </c>
    </row>
    <row r="273" spans="1:5" ht="36" customHeight="1">
      <c r="A273" s="116" t="s">
        <v>185</v>
      </c>
      <c r="B273" s="116"/>
      <c r="C273" s="116"/>
      <c r="D273" s="37">
        <f>SUM(D250:D272)</f>
        <v>0</v>
      </c>
      <c r="E273" s="7">
        <f>SUM(E250:E272)</f>
        <v>63</v>
      </c>
    </row>
    <row r="274" spans="1:5" ht="36" customHeight="1" thickBot="1">
      <c r="A274" s="38" t="s">
        <v>106</v>
      </c>
      <c r="B274" s="123" t="s">
        <v>131</v>
      </c>
      <c r="C274" s="123"/>
      <c r="D274" s="123"/>
    </row>
    <row r="275" spans="1:5" ht="36" customHeight="1">
      <c r="A275" s="109" t="s">
        <v>186</v>
      </c>
      <c r="B275" s="110"/>
      <c r="C275" s="39" t="s">
        <v>152</v>
      </c>
      <c r="D275" s="40" t="s">
        <v>153</v>
      </c>
    </row>
    <row r="276" spans="1:5" ht="36" customHeight="1" thickBot="1">
      <c r="A276" s="111"/>
      <c r="B276" s="112"/>
      <c r="C276" s="41">
        <f>D273</f>
        <v>0</v>
      </c>
      <c r="D276" s="42">
        <f>C276/63*100</f>
        <v>0</v>
      </c>
    </row>
    <row r="277" spans="1:5" ht="36" customHeight="1">
      <c r="A277" s="136"/>
      <c r="B277" s="137"/>
      <c r="C277" s="137"/>
      <c r="D277" s="138"/>
    </row>
    <row r="278" spans="1:5" ht="36" customHeight="1">
      <c r="A278" s="143" t="s">
        <v>179</v>
      </c>
      <c r="B278" s="144"/>
      <c r="C278" s="144"/>
      <c r="D278" s="145"/>
    </row>
    <row r="279" spans="1:5" ht="36" customHeight="1">
      <c r="A279" s="169" t="s">
        <v>414</v>
      </c>
      <c r="B279" s="170"/>
      <c r="C279" s="170"/>
      <c r="D279" s="31" t="s">
        <v>8</v>
      </c>
    </row>
    <row r="280" spans="1:5" ht="36" customHeight="1">
      <c r="A280" s="169" t="s">
        <v>164</v>
      </c>
      <c r="B280" s="170"/>
      <c r="C280" s="170"/>
      <c r="D280" s="32" t="s">
        <v>3</v>
      </c>
    </row>
    <row r="281" spans="1:5" ht="36" customHeight="1">
      <c r="A281" s="103" t="s">
        <v>85</v>
      </c>
      <c r="B281" s="104"/>
      <c r="C281" s="105"/>
      <c r="D281" s="100"/>
      <c r="E281" s="6">
        <v>3</v>
      </c>
    </row>
    <row r="282" spans="1:5" ht="36" customHeight="1">
      <c r="A282" s="103" t="s">
        <v>86</v>
      </c>
      <c r="B282" s="104"/>
      <c r="C282" s="105"/>
      <c r="D282" s="100"/>
      <c r="E282" s="6">
        <v>3</v>
      </c>
    </row>
    <row r="283" spans="1:5" ht="36" customHeight="1">
      <c r="A283" s="103" t="s">
        <v>87</v>
      </c>
      <c r="B283" s="104"/>
      <c r="C283" s="105"/>
      <c r="D283" s="100"/>
      <c r="E283" s="6">
        <v>3</v>
      </c>
    </row>
    <row r="284" spans="1:5" ht="36" customHeight="1">
      <c r="A284" s="103" t="s">
        <v>88</v>
      </c>
      <c r="B284" s="104"/>
      <c r="C284" s="105"/>
      <c r="D284" s="100"/>
      <c r="E284" s="6">
        <v>3</v>
      </c>
    </row>
    <row r="285" spans="1:5" ht="36" customHeight="1">
      <c r="A285" s="103" t="s">
        <v>89</v>
      </c>
      <c r="B285" s="104"/>
      <c r="C285" s="105"/>
      <c r="D285" s="100"/>
      <c r="E285" s="6">
        <v>3</v>
      </c>
    </row>
    <row r="286" spans="1:5" ht="36" customHeight="1">
      <c r="A286" s="103" t="s">
        <v>90</v>
      </c>
      <c r="B286" s="104"/>
      <c r="C286" s="105"/>
      <c r="D286" s="100"/>
      <c r="E286" s="6">
        <v>3</v>
      </c>
    </row>
    <row r="287" spans="1:5" ht="36" customHeight="1">
      <c r="A287" s="103" t="s">
        <v>91</v>
      </c>
      <c r="B287" s="104"/>
      <c r="C287" s="105"/>
      <c r="D287" s="100"/>
      <c r="E287" s="6">
        <v>3</v>
      </c>
    </row>
    <row r="288" spans="1:5" ht="36" customHeight="1">
      <c r="A288" s="103" t="s">
        <v>92</v>
      </c>
      <c r="B288" s="104"/>
      <c r="C288" s="105"/>
      <c r="D288" s="100"/>
      <c r="E288" s="6">
        <v>3</v>
      </c>
    </row>
    <row r="289" spans="1:5" ht="36" customHeight="1">
      <c r="A289" s="103" t="s">
        <v>93</v>
      </c>
      <c r="B289" s="104"/>
      <c r="C289" s="105"/>
      <c r="D289" s="100"/>
      <c r="E289" s="6">
        <v>3</v>
      </c>
    </row>
    <row r="290" spans="1:5" ht="36" customHeight="1">
      <c r="A290" s="103" t="s">
        <v>100</v>
      </c>
      <c r="B290" s="104"/>
      <c r="C290" s="105"/>
      <c r="D290" s="100"/>
      <c r="E290" s="6">
        <v>3</v>
      </c>
    </row>
    <row r="291" spans="1:5" ht="36" customHeight="1">
      <c r="A291" s="103" t="s">
        <v>101</v>
      </c>
      <c r="B291" s="104"/>
      <c r="C291" s="105"/>
      <c r="D291" s="100"/>
      <c r="E291" s="6">
        <v>3</v>
      </c>
    </row>
    <row r="292" spans="1:5" ht="36" customHeight="1">
      <c r="A292" s="103" t="s">
        <v>102</v>
      </c>
      <c r="B292" s="104"/>
      <c r="C292" s="105"/>
      <c r="D292" s="100"/>
      <c r="E292" s="6">
        <v>3</v>
      </c>
    </row>
    <row r="293" spans="1:5" ht="36" customHeight="1">
      <c r="A293" s="103" t="s">
        <v>103</v>
      </c>
      <c r="B293" s="104"/>
      <c r="C293" s="105"/>
      <c r="D293" s="100"/>
      <c r="E293" s="6">
        <v>3</v>
      </c>
    </row>
    <row r="294" spans="1:5" ht="36" customHeight="1">
      <c r="A294" s="120" t="s">
        <v>150</v>
      </c>
      <c r="B294" s="121"/>
      <c r="C294" s="122"/>
      <c r="D294" s="32" t="s">
        <v>3</v>
      </c>
    </row>
    <row r="295" spans="1:5" ht="36" customHeight="1">
      <c r="A295" s="103" t="s">
        <v>94</v>
      </c>
      <c r="B295" s="104"/>
      <c r="C295" s="105"/>
      <c r="D295" s="2"/>
      <c r="E295" s="6">
        <v>3</v>
      </c>
    </row>
    <row r="296" spans="1:5" ht="36" customHeight="1">
      <c r="A296" s="103" t="s">
        <v>95</v>
      </c>
      <c r="B296" s="104"/>
      <c r="C296" s="105"/>
      <c r="D296" s="2"/>
      <c r="E296" s="6">
        <v>3</v>
      </c>
    </row>
    <row r="297" spans="1:5" ht="36" customHeight="1">
      <c r="A297" s="103" t="s">
        <v>96</v>
      </c>
      <c r="B297" s="104"/>
      <c r="C297" s="105"/>
      <c r="D297" s="2"/>
      <c r="E297" s="6">
        <v>3</v>
      </c>
    </row>
    <row r="298" spans="1:5" ht="36" customHeight="1">
      <c r="A298" s="103" t="s">
        <v>97</v>
      </c>
      <c r="B298" s="104"/>
      <c r="C298" s="105"/>
      <c r="D298" s="2"/>
      <c r="E298" s="6">
        <v>3</v>
      </c>
    </row>
    <row r="299" spans="1:5" ht="36" customHeight="1">
      <c r="A299" s="103" t="s">
        <v>98</v>
      </c>
      <c r="B299" s="104"/>
      <c r="C299" s="105"/>
      <c r="D299" s="2"/>
      <c r="E299" s="6">
        <v>3</v>
      </c>
    </row>
    <row r="300" spans="1:5" ht="36" customHeight="1">
      <c r="A300" s="103" t="s">
        <v>99</v>
      </c>
      <c r="B300" s="104"/>
      <c r="C300" s="105"/>
      <c r="D300" s="2"/>
      <c r="E300" s="6">
        <v>3</v>
      </c>
    </row>
    <row r="301" spans="1:5" ht="36" customHeight="1">
      <c r="A301" s="185" t="s">
        <v>381</v>
      </c>
      <c r="B301" s="186"/>
      <c r="C301" s="187"/>
      <c r="D301" s="32" t="s">
        <v>3</v>
      </c>
      <c r="E301" s="6"/>
    </row>
    <row r="302" spans="1:5" ht="36" customHeight="1">
      <c r="A302" s="285" t="s">
        <v>412</v>
      </c>
      <c r="B302" s="286"/>
      <c r="C302" s="287"/>
      <c r="D302" s="2"/>
      <c r="E302" s="6">
        <v>3</v>
      </c>
    </row>
    <row r="303" spans="1:5" ht="36" customHeight="1">
      <c r="A303" s="285" t="s">
        <v>413</v>
      </c>
      <c r="B303" s="286"/>
      <c r="C303" s="287"/>
      <c r="D303" s="2"/>
      <c r="E303" s="6">
        <v>3</v>
      </c>
    </row>
    <row r="304" spans="1:5" ht="36" customHeight="1">
      <c r="A304" s="116" t="s">
        <v>187</v>
      </c>
      <c r="B304" s="116"/>
      <c r="C304" s="116"/>
      <c r="D304" s="37">
        <f>SUM(D281:D303)</f>
        <v>0</v>
      </c>
      <c r="E304" s="7">
        <f>SUM(E281:E303)</f>
        <v>63</v>
      </c>
    </row>
    <row r="305" spans="1:5" ht="36" customHeight="1" thickBot="1">
      <c r="A305" s="38" t="s">
        <v>106</v>
      </c>
      <c r="B305" s="123" t="s">
        <v>131</v>
      </c>
      <c r="C305" s="123"/>
      <c r="D305" s="123"/>
    </row>
    <row r="306" spans="1:5" ht="36" customHeight="1">
      <c r="A306" s="109" t="s">
        <v>188</v>
      </c>
      <c r="B306" s="110"/>
      <c r="C306" s="39" t="s">
        <v>152</v>
      </c>
      <c r="D306" s="40" t="s">
        <v>153</v>
      </c>
    </row>
    <row r="307" spans="1:5" ht="36" customHeight="1" thickBot="1">
      <c r="A307" s="111"/>
      <c r="B307" s="112"/>
      <c r="C307" s="50">
        <f>D304</f>
        <v>0</v>
      </c>
      <c r="D307" s="42">
        <f>C307/63*100</f>
        <v>0</v>
      </c>
    </row>
    <row r="308" spans="1:5" ht="36" customHeight="1" thickBot="1">
      <c r="A308" s="106"/>
      <c r="B308" s="107"/>
      <c r="C308" s="107"/>
      <c r="D308" s="108"/>
    </row>
    <row r="309" spans="1:5" ht="57.75" customHeight="1">
      <c r="A309" s="109" t="s">
        <v>189</v>
      </c>
      <c r="B309" s="110"/>
      <c r="C309" s="39" t="s">
        <v>175</v>
      </c>
      <c r="D309" s="45" t="s">
        <v>176</v>
      </c>
    </row>
    <row r="310" spans="1:5" ht="36" customHeight="1" thickBot="1">
      <c r="A310" s="111"/>
      <c r="B310" s="112"/>
      <c r="C310" s="52">
        <f>C224+C245+C276+C307</f>
        <v>0</v>
      </c>
      <c r="D310" s="47">
        <f>C310/189*100</f>
        <v>0</v>
      </c>
      <c r="E310" s="7">
        <f>E221+E242+E273+E304</f>
        <v>189</v>
      </c>
    </row>
    <row r="311" spans="1:5" ht="36" customHeight="1" thickBot="1">
      <c r="A311" s="106"/>
      <c r="B311" s="107"/>
      <c r="C311" s="107"/>
      <c r="D311" s="108"/>
    </row>
    <row r="312" spans="1:5" ht="36" customHeight="1">
      <c r="A312" s="124" t="s">
        <v>474</v>
      </c>
      <c r="B312" s="124"/>
      <c r="C312" s="124"/>
      <c r="D312" s="124"/>
    </row>
    <row r="313" spans="1:5" ht="36" customHeight="1">
      <c r="A313" s="197" t="s">
        <v>461</v>
      </c>
      <c r="B313" s="198"/>
      <c r="C313" s="198"/>
      <c r="D313" s="199"/>
    </row>
    <row r="314" spans="1:5" ht="36" customHeight="1">
      <c r="A314" s="201" t="s">
        <v>475</v>
      </c>
      <c r="B314" s="202"/>
      <c r="C314" s="203"/>
      <c r="D314" s="96" t="s">
        <v>8</v>
      </c>
    </row>
    <row r="315" spans="1:5" ht="36" customHeight="1">
      <c r="A315" s="201" t="s">
        <v>164</v>
      </c>
      <c r="B315" s="202"/>
      <c r="C315" s="203"/>
      <c r="D315" s="97" t="s">
        <v>3</v>
      </c>
    </row>
    <row r="316" spans="1:5" ht="36" customHeight="1">
      <c r="A316" s="197" t="s">
        <v>462</v>
      </c>
      <c r="B316" s="198"/>
      <c r="C316" s="200"/>
      <c r="D316" s="2"/>
      <c r="E316" s="6">
        <v>3</v>
      </c>
    </row>
    <row r="317" spans="1:5" ht="36" customHeight="1">
      <c r="A317" s="197" t="s">
        <v>463</v>
      </c>
      <c r="B317" s="198"/>
      <c r="C317" s="200"/>
      <c r="D317" s="2"/>
      <c r="E317" s="6">
        <v>3</v>
      </c>
    </row>
    <row r="318" spans="1:5" ht="36" customHeight="1">
      <c r="A318" s="197" t="s">
        <v>464</v>
      </c>
      <c r="B318" s="198"/>
      <c r="C318" s="200"/>
      <c r="D318" s="2"/>
      <c r="E318" s="6">
        <v>3</v>
      </c>
    </row>
    <row r="319" spans="1:5" ht="36" customHeight="1">
      <c r="A319" s="201" t="s">
        <v>150</v>
      </c>
      <c r="B319" s="202"/>
      <c r="C319" s="203"/>
      <c r="D319" s="97" t="s">
        <v>3</v>
      </c>
    </row>
    <row r="320" spans="1:5" ht="36" customHeight="1">
      <c r="A320" s="197" t="s">
        <v>465</v>
      </c>
      <c r="B320" s="198"/>
      <c r="C320" s="200"/>
      <c r="D320" s="2"/>
      <c r="E320" s="6">
        <v>3</v>
      </c>
    </row>
    <row r="321" spans="1:5" ht="36" customHeight="1">
      <c r="A321" s="197" t="s">
        <v>466</v>
      </c>
      <c r="B321" s="198"/>
      <c r="C321" s="200"/>
      <c r="D321" s="2"/>
      <c r="E321" s="6">
        <v>3</v>
      </c>
    </row>
    <row r="322" spans="1:5" ht="36" customHeight="1">
      <c r="A322" s="197" t="s">
        <v>467</v>
      </c>
      <c r="B322" s="198"/>
      <c r="C322" s="200"/>
      <c r="D322" s="2"/>
      <c r="E322" s="6">
        <v>3</v>
      </c>
    </row>
    <row r="323" spans="1:5" ht="36" customHeight="1">
      <c r="A323" s="197" t="s">
        <v>468</v>
      </c>
      <c r="B323" s="198"/>
      <c r="C323" s="200"/>
      <c r="D323" s="2"/>
      <c r="E323" s="6">
        <v>3</v>
      </c>
    </row>
    <row r="324" spans="1:5" ht="36" customHeight="1">
      <c r="A324" s="276" t="s">
        <v>381</v>
      </c>
      <c r="B324" s="277"/>
      <c r="C324" s="278"/>
      <c r="D324" s="97" t="s">
        <v>3</v>
      </c>
      <c r="E324" s="6"/>
    </row>
    <row r="325" spans="1:5" ht="28.5" customHeight="1">
      <c r="A325" s="197" t="s">
        <v>469</v>
      </c>
      <c r="B325" s="198"/>
      <c r="C325" s="200"/>
      <c r="D325" s="2"/>
      <c r="E325" s="6">
        <v>3</v>
      </c>
    </row>
    <row r="326" spans="1:5" ht="30" customHeight="1">
      <c r="A326" s="197" t="s">
        <v>470</v>
      </c>
      <c r="B326" s="198"/>
      <c r="C326" s="200"/>
      <c r="D326" s="2"/>
      <c r="E326" s="6">
        <v>3</v>
      </c>
    </row>
    <row r="327" spans="1:5" ht="32.25" customHeight="1">
      <c r="A327" s="197" t="s">
        <v>471</v>
      </c>
      <c r="B327" s="198"/>
      <c r="C327" s="200"/>
      <c r="D327" s="2"/>
      <c r="E327" s="6">
        <v>3</v>
      </c>
    </row>
    <row r="328" spans="1:5" ht="27" customHeight="1">
      <c r="A328" s="197" t="s">
        <v>472</v>
      </c>
      <c r="B328" s="198"/>
      <c r="C328" s="200"/>
      <c r="D328" s="2"/>
      <c r="E328" s="6">
        <v>3</v>
      </c>
    </row>
    <row r="329" spans="1:5" ht="36" customHeight="1">
      <c r="A329" s="197" t="s">
        <v>473</v>
      </c>
      <c r="B329" s="198"/>
      <c r="C329" s="200"/>
      <c r="D329" s="2"/>
      <c r="E329" s="6">
        <v>3</v>
      </c>
    </row>
    <row r="330" spans="1:5" ht="36" customHeight="1">
      <c r="A330" s="116" t="s">
        <v>190</v>
      </c>
      <c r="B330" s="116"/>
      <c r="C330" s="116"/>
      <c r="D330" s="37">
        <f>SUM(D316:D329)</f>
        <v>0</v>
      </c>
      <c r="E330" s="6">
        <f>SUM(E316:E329)</f>
        <v>36</v>
      </c>
    </row>
    <row r="331" spans="1:5" ht="36" customHeight="1" thickBot="1">
      <c r="A331" s="54" t="s">
        <v>106</v>
      </c>
      <c r="B331" s="123" t="s">
        <v>131</v>
      </c>
      <c r="C331" s="123"/>
      <c r="D331" s="123"/>
      <c r="E331" s="6"/>
    </row>
    <row r="332" spans="1:5" ht="36" customHeight="1">
      <c r="A332" s="117" t="s">
        <v>448</v>
      </c>
      <c r="B332" s="118"/>
      <c r="C332" s="55" t="s">
        <v>152</v>
      </c>
      <c r="D332" s="56" t="s">
        <v>153</v>
      </c>
      <c r="E332" s="6"/>
    </row>
    <row r="333" spans="1:5" ht="36" customHeight="1" thickBot="1">
      <c r="A333" s="111"/>
      <c r="B333" s="112"/>
      <c r="C333" s="50">
        <f>D330</f>
        <v>0</v>
      </c>
      <c r="D333" s="42">
        <f>C333/36*100</f>
        <v>0</v>
      </c>
      <c r="E333" s="6"/>
    </row>
    <row r="334" spans="1:5" ht="36" customHeight="1" thickBot="1">
      <c r="A334" s="106"/>
      <c r="B334" s="107"/>
      <c r="C334" s="107"/>
      <c r="D334" s="108"/>
      <c r="E334" s="6"/>
    </row>
    <row r="335" spans="1:5" ht="60.75" customHeight="1">
      <c r="A335" s="109" t="s">
        <v>191</v>
      </c>
      <c r="B335" s="110"/>
      <c r="C335" s="39" t="s">
        <v>175</v>
      </c>
      <c r="D335" s="45" t="s">
        <v>176</v>
      </c>
      <c r="E335" s="6"/>
    </row>
    <row r="336" spans="1:5" ht="36" customHeight="1" thickBot="1">
      <c r="A336" s="111"/>
      <c r="B336" s="112"/>
      <c r="C336" s="57">
        <f>C333</f>
        <v>0</v>
      </c>
      <c r="D336" s="47">
        <f>C336/36*100</f>
        <v>0</v>
      </c>
      <c r="E336" s="6">
        <f>E330</f>
        <v>36</v>
      </c>
    </row>
    <row r="337" spans="1:5" ht="36" customHeight="1" thickBot="1">
      <c r="A337" s="119"/>
      <c r="B337" s="119"/>
      <c r="C337" s="119"/>
      <c r="D337" s="119"/>
      <c r="E337" s="6"/>
    </row>
    <row r="338" spans="1:5" ht="36" customHeight="1">
      <c r="A338" s="124" t="s">
        <v>482</v>
      </c>
      <c r="B338" s="124"/>
      <c r="C338" s="124"/>
      <c r="D338" s="124"/>
    </row>
    <row r="339" spans="1:5" ht="36" customHeight="1">
      <c r="A339" s="197" t="s">
        <v>483</v>
      </c>
      <c r="B339" s="198"/>
      <c r="C339" s="198"/>
      <c r="D339" s="199"/>
    </row>
    <row r="340" spans="1:5" ht="36" customHeight="1">
      <c r="A340" s="120" t="s">
        <v>484</v>
      </c>
      <c r="B340" s="121"/>
      <c r="C340" s="122"/>
      <c r="D340" s="31" t="s">
        <v>8</v>
      </c>
    </row>
    <row r="341" spans="1:5" ht="36" customHeight="1">
      <c r="A341" s="120" t="s">
        <v>164</v>
      </c>
      <c r="B341" s="121"/>
      <c r="C341" s="122"/>
      <c r="D341" s="32" t="s">
        <v>3</v>
      </c>
    </row>
    <row r="342" spans="1:5" ht="36" customHeight="1">
      <c r="A342" s="103" t="s">
        <v>485</v>
      </c>
      <c r="B342" s="104"/>
      <c r="C342" s="105"/>
      <c r="D342" s="100"/>
      <c r="E342" s="6">
        <v>3</v>
      </c>
    </row>
    <row r="343" spans="1:5" ht="36" customHeight="1">
      <c r="A343" s="103" t="s">
        <v>486</v>
      </c>
      <c r="B343" s="104"/>
      <c r="C343" s="105"/>
      <c r="D343" s="100"/>
      <c r="E343" s="6">
        <v>3</v>
      </c>
    </row>
    <row r="344" spans="1:5" ht="36" customHeight="1">
      <c r="A344" s="103" t="s">
        <v>487</v>
      </c>
      <c r="B344" s="104"/>
      <c r="C344" s="105"/>
      <c r="D344" s="100"/>
      <c r="E344" s="6">
        <v>3</v>
      </c>
    </row>
    <row r="345" spans="1:5" ht="36" customHeight="1">
      <c r="A345" s="103" t="s">
        <v>488</v>
      </c>
      <c r="B345" s="104"/>
      <c r="C345" s="105"/>
      <c r="D345" s="100"/>
      <c r="E345" s="6">
        <v>3</v>
      </c>
    </row>
    <row r="346" spans="1:5" ht="36" customHeight="1">
      <c r="A346" s="103" t="s">
        <v>489</v>
      </c>
      <c r="B346" s="104"/>
      <c r="C346" s="105"/>
      <c r="D346" s="100"/>
      <c r="E346" s="6">
        <v>3</v>
      </c>
    </row>
    <row r="347" spans="1:5" ht="36" customHeight="1">
      <c r="A347" s="103" t="s">
        <v>490</v>
      </c>
      <c r="B347" s="104"/>
      <c r="C347" s="105"/>
      <c r="D347" s="100"/>
      <c r="E347" s="6">
        <v>3</v>
      </c>
    </row>
    <row r="348" spans="1:5" ht="36" customHeight="1">
      <c r="A348" s="103" t="s">
        <v>491</v>
      </c>
      <c r="B348" s="104"/>
      <c r="C348" s="105"/>
      <c r="D348" s="100"/>
      <c r="E348" s="6">
        <v>3</v>
      </c>
    </row>
    <row r="349" spans="1:5" ht="36" customHeight="1">
      <c r="A349" s="103" t="s">
        <v>492</v>
      </c>
      <c r="B349" s="104"/>
      <c r="C349" s="105"/>
      <c r="D349" s="100"/>
      <c r="E349" s="6">
        <v>3</v>
      </c>
    </row>
    <row r="350" spans="1:5" ht="36" customHeight="1">
      <c r="A350" s="103" t="s">
        <v>493</v>
      </c>
      <c r="B350" s="104"/>
      <c r="C350" s="105"/>
      <c r="D350" s="100"/>
      <c r="E350" s="6">
        <v>3</v>
      </c>
    </row>
    <row r="351" spans="1:5" ht="36" customHeight="1">
      <c r="A351" s="103" t="s">
        <v>494</v>
      </c>
      <c r="B351" s="104"/>
      <c r="C351" s="105"/>
      <c r="D351" s="100"/>
      <c r="E351" s="6">
        <v>3</v>
      </c>
    </row>
    <row r="352" spans="1:5" ht="36" customHeight="1">
      <c r="A352" s="120" t="s">
        <v>150</v>
      </c>
      <c r="B352" s="121"/>
      <c r="C352" s="122"/>
      <c r="D352" s="32" t="s">
        <v>3</v>
      </c>
    </row>
    <row r="353" spans="1:5" ht="36" customHeight="1">
      <c r="A353" s="103" t="s">
        <v>495</v>
      </c>
      <c r="B353" s="104"/>
      <c r="C353" s="105"/>
      <c r="D353" s="2"/>
      <c r="E353" s="6">
        <v>3</v>
      </c>
    </row>
    <row r="354" spans="1:5" ht="36" customHeight="1">
      <c r="A354" s="103" t="s">
        <v>496</v>
      </c>
      <c r="B354" s="104"/>
      <c r="C354" s="105"/>
      <c r="D354" s="2"/>
      <c r="E354" s="6">
        <v>3</v>
      </c>
    </row>
    <row r="355" spans="1:5" ht="36" customHeight="1">
      <c r="A355" s="103" t="s">
        <v>497</v>
      </c>
      <c r="B355" s="104"/>
      <c r="C355" s="105"/>
      <c r="D355" s="2"/>
      <c r="E355" s="6">
        <v>3</v>
      </c>
    </row>
    <row r="356" spans="1:5" ht="36" customHeight="1">
      <c r="A356" s="103" t="s">
        <v>498</v>
      </c>
      <c r="B356" s="104"/>
      <c r="C356" s="105"/>
      <c r="D356" s="2"/>
      <c r="E356" s="6">
        <v>3</v>
      </c>
    </row>
    <row r="357" spans="1:5" ht="36" customHeight="1">
      <c r="A357" s="103" t="s">
        <v>499</v>
      </c>
      <c r="B357" s="104"/>
      <c r="C357" s="105"/>
      <c r="D357" s="2"/>
      <c r="E357" s="6">
        <v>3</v>
      </c>
    </row>
    <row r="358" spans="1:5" ht="29.25" customHeight="1">
      <c r="A358" s="103" t="s">
        <v>500</v>
      </c>
      <c r="B358" s="104"/>
      <c r="C358" s="105"/>
      <c r="D358" s="2"/>
      <c r="E358" s="6">
        <v>3</v>
      </c>
    </row>
    <row r="359" spans="1:5" ht="36" customHeight="1">
      <c r="A359" s="103" t="s">
        <v>501</v>
      </c>
      <c r="B359" s="104"/>
      <c r="C359" s="105"/>
      <c r="D359" s="2"/>
      <c r="E359" s="6">
        <v>3</v>
      </c>
    </row>
    <row r="360" spans="1:5" ht="36" customHeight="1">
      <c r="A360" s="103" t="s">
        <v>502</v>
      </c>
      <c r="B360" s="104"/>
      <c r="C360" s="105"/>
      <c r="D360" s="2"/>
      <c r="E360" s="6">
        <v>3</v>
      </c>
    </row>
    <row r="361" spans="1:5" ht="36" customHeight="1">
      <c r="A361" s="185" t="s">
        <v>381</v>
      </c>
      <c r="B361" s="186"/>
      <c r="C361" s="187"/>
      <c r="D361" s="32" t="s">
        <v>3</v>
      </c>
      <c r="E361" s="6"/>
    </row>
    <row r="362" spans="1:5" ht="36" customHeight="1">
      <c r="A362" s="103" t="s">
        <v>503</v>
      </c>
      <c r="B362" s="104"/>
      <c r="C362" s="105"/>
      <c r="D362" s="2"/>
      <c r="E362" s="6">
        <v>3</v>
      </c>
    </row>
    <row r="363" spans="1:5" ht="36" customHeight="1">
      <c r="A363" s="103" t="s">
        <v>504</v>
      </c>
      <c r="B363" s="104"/>
      <c r="C363" s="105"/>
      <c r="D363" s="2"/>
      <c r="E363" s="6">
        <v>3</v>
      </c>
    </row>
    <row r="364" spans="1:5" ht="36" customHeight="1">
      <c r="A364" s="103" t="s">
        <v>505</v>
      </c>
      <c r="B364" s="104"/>
      <c r="C364" s="105"/>
      <c r="D364" s="2"/>
      <c r="E364" s="6">
        <v>3</v>
      </c>
    </row>
    <row r="365" spans="1:5" ht="36" customHeight="1">
      <c r="A365" s="103" t="s">
        <v>506</v>
      </c>
      <c r="B365" s="104"/>
      <c r="C365" s="105"/>
      <c r="D365" s="2"/>
      <c r="E365" s="6">
        <v>3</v>
      </c>
    </row>
    <row r="366" spans="1:5" ht="36" customHeight="1">
      <c r="A366" s="103" t="s">
        <v>507</v>
      </c>
      <c r="B366" s="104"/>
      <c r="C366" s="105"/>
      <c r="D366" s="2"/>
      <c r="E366" s="6">
        <v>3</v>
      </c>
    </row>
    <row r="367" spans="1:5" ht="36" customHeight="1">
      <c r="A367" s="103" t="s">
        <v>508</v>
      </c>
      <c r="B367" s="104"/>
      <c r="C367" s="105"/>
      <c r="D367" s="2"/>
      <c r="E367" s="6">
        <v>3</v>
      </c>
    </row>
    <row r="368" spans="1:5" ht="36" customHeight="1">
      <c r="A368" s="103" t="s">
        <v>509</v>
      </c>
      <c r="B368" s="104"/>
      <c r="C368" s="105"/>
      <c r="D368" s="2"/>
      <c r="E368" s="6">
        <v>3</v>
      </c>
    </row>
    <row r="369" spans="1:5" ht="36" customHeight="1">
      <c r="A369" s="116" t="s">
        <v>192</v>
      </c>
      <c r="B369" s="116"/>
      <c r="C369" s="116"/>
      <c r="D369" s="37">
        <f>SUM(D342:D368)</f>
        <v>0</v>
      </c>
      <c r="E369" s="7">
        <f>SUM(E342:E368)</f>
        <v>75</v>
      </c>
    </row>
    <row r="370" spans="1:5" ht="36" customHeight="1" thickBot="1">
      <c r="A370" s="58" t="s">
        <v>106</v>
      </c>
      <c r="B370" s="123" t="s">
        <v>131</v>
      </c>
      <c r="C370" s="123"/>
      <c r="D370" s="123"/>
      <c r="E370" s="6"/>
    </row>
    <row r="371" spans="1:5" ht="36" customHeight="1">
      <c r="A371" s="109" t="s">
        <v>528</v>
      </c>
      <c r="B371" s="110"/>
      <c r="C371" s="39" t="s">
        <v>152</v>
      </c>
      <c r="D371" s="40" t="s">
        <v>153</v>
      </c>
    </row>
    <row r="372" spans="1:5" ht="36" customHeight="1" thickBot="1">
      <c r="A372" s="111"/>
      <c r="B372" s="112"/>
      <c r="C372" s="59">
        <f>D369</f>
        <v>0</v>
      </c>
      <c r="D372" s="42">
        <f>C372/75*100</f>
        <v>0</v>
      </c>
    </row>
    <row r="373" spans="1:5" ht="36" customHeight="1" thickBot="1">
      <c r="A373" s="113"/>
      <c r="B373" s="114"/>
      <c r="C373" s="114"/>
      <c r="D373" s="115"/>
    </row>
    <row r="374" spans="1:5" ht="36" customHeight="1">
      <c r="A374" s="109" t="s">
        <v>193</v>
      </c>
      <c r="B374" s="110"/>
      <c r="C374" s="39" t="s">
        <v>175</v>
      </c>
      <c r="D374" s="45" t="s">
        <v>176</v>
      </c>
    </row>
    <row r="375" spans="1:5" ht="36" customHeight="1" thickBot="1">
      <c r="A375" s="111"/>
      <c r="B375" s="112"/>
      <c r="C375" s="52">
        <f>C372</f>
        <v>0</v>
      </c>
      <c r="D375" s="47">
        <f>C375/75*100</f>
        <v>0</v>
      </c>
      <c r="E375" s="7">
        <f>E369</f>
        <v>75</v>
      </c>
    </row>
    <row r="376" spans="1:5" ht="36" customHeight="1" thickBot="1">
      <c r="A376" s="146"/>
      <c r="B376" s="147"/>
      <c r="C376" s="147"/>
      <c r="D376" s="148"/>
    </row>
    <row r="377" spans="1:5" ht="36" customHeight="1" thickBot="1">
      <c r="A377" s="109" t="s">
        <v>194</v>
      </c>
      <c r="B377" s="110"/>
      <c r="C377" s="60" t="s">
        <v>140</v>
      </c>
      <c r="D377" s="61" t="s">
        <v>141</v>
      </c>
      <c r="E377" s="7">
        <f>E375+E336+E310+E203</f>
        <v>495</v>
      </c>
    </row>
    <row r="378" spans="1:5" ht="36" customHeight="1">
      <c r="A378" s="274" t="s">
        <v>195</v>
      </c>
      <c r="B378" s="275"/>
      <c r="C378" s="313">
        <f>C203+C310+C336+C375</f>
        <v>0</v>
      </c>
      <c r="D378" s="315">
        <f>C378/495*100</f>
        <v>0</v>
      </c>
    </row>
    <row r="379" spans="1:5" ht="36" customHeight="1" thickBot="1">
      <c r="A379" s="266" t="s">
        <v>196</v>
      </c>
      <c r="B379" s="267"/>
      <c r="C379" s="314"/>
      <c r="D379" s="316"/>
    </row>
    <row r="380" spans="1:5" ht="36" customHeight="1" thickBot="1">
      <c r="A380" s="317"/>
      <c r="B380" s="318"/>
      <c r="C380" s="107"/>
      <c r="D380" s="108"/>
    </row>
    <row r="381" spans="1:5" ht="36" customHeight="1" thickBot="1">
      <c r="A381" s="271" t="s">
        <v>197</v>
      </c>
      <c r="B381" s="271"/>
      <c r="C381" s="271"/>
      <c r="D381" s="271"/>
    </row>
    <row r="382" spans="1:5" ht="36" customHeight="1" thickBot="1">
      <c r="A382" s="142" t="s">
        <v>110</v>
      </c>
      <c r="B382" s="142"/>
      <c r="C382" s="142"/>
      <c r="D382" s="142"/>
    </row>
    <row r="383" spans="1:5" ht="36" customHeight="1">
      <c r="A383" s="272" t="s">
        <v>198</v>
      </c>
      <c r="B383" s="273"/>
      <c r="C383" s="273" t="s">
        <v>199</v>
      </c>
      <c r="D383" s="319"/>
    </row>
    <row r="384" spans="1:5" ht="36" customHeight="1">
      <c r="A384" s="320" t="s">
        <v>5</v>
      </c>
      <c r="B384" s="321"/>
      <c r="C384" s="239" t="s">
        <v>200</v>
      </c>
      <c r="D384" s="240"/>
    </row>
    <row r="385" spans="1:4" ht="36" customHeight="1" thickBot="1">
      <c r="A385" s="322" t="s">
        <v>201</v>
      </c>
      <c r="B385" s="323"/>
      <c r="C385" s="243" t="s">
        <v>7</v>
      </c>
      <c r="D385" s="244"/>
    </row>
    <row r="386" spans="1:4" ht="36" customHeight="1" thickBot="1">
      <c r="A386" s="308" t="s">
        <v>202</v>
      </c>
      <c r="B386" s="308"/>
      <c r="C386" s="308"/>
      <c r="D386" s="308"/>
    </row>
    <row r="387" spans="1:4" ht="36" customHeight="1" thickBot="1">
      <c r="A387" s="62" t="s">
        <v>203</v>
      </c>
      <c r="B387" s="63" t="s">
        <v>204</v>
      </c>
      <c r="C387" s="63" t="s">
        <v>205</v>
      </c>
      <c r="D387" s="64" t="s">
        <v>105</v>
      </c>
    </row>
    <row r="388" spans="1:4" ht="36" customHeight="1">
      <c r="A388" s="65" t="s">
        <v>206</v>
      </c>
      <c r="B388" s="66">
        <v>1</v>
      </c>
      <c r="C388" s="66" t="e">
        <f>C62</f>
        <v>#VALUE!</v>
      </c>
      <c r="D388" s="67" t="e">
        <f>D62</f>
        <v>#VALUE!</v>
      </c>
    </row>
    <row r="389" spans="1:4" ht="36" customHeight="1">
      <c r="A389" s="68" t="s">
        <v>207</v>
      </c>
      <c r="B389" s="69">
        <v>1</v>
      </c>
      <c r="C389" s="69">
        <f>C86</f>
        <v>0</v>
      </c>
      <c r="D389" s="70">
        <f>D86</f>
        <v>0</v>
      </c>
    </row>
    <row r="390" spans="1:4" ht="36" customHeight="1" thickBot="1">
      <c r="A390" s="71" t="s">
        <v>208</v>
      </c>
      <c r="B390" s="41">
        <v>3</v>
      </c>
      <c r="C390" s="41">
        <f>C378</f>
        <v>0</v>
      </c>
      <c r="D390" s="42">
        <f>D378</f>
        <v>0</v>
      </c>
    </row>
    <row r="391" spans="1:4" ht="36" customHeight="1" thickBot="1">
      <c r="A391" s="309"/>
      <c r="B391" s="309"/>
      <c r="C391" s="309"/>
      <c r="D391" s="309"/>
    </row>
    <row r="392" spans="1:4" ht="36" customHeight="1" thickBot="1">
      <c r="A392" s="310" t="s">
        <v>111</v>
      </c>
      <c r="B392" s="310"/>
      <c r="C392" s="72" t="e">
        <f>IF(D392&gt;50,"SATISFATÓRIO","INSATISFATÓRIO")</f>
        <v>#VALUE!</v>
      </c>
      <c r="D392" s="73" t="e">
        <f>((C388/12*1)+(C389/42*1)+(C390/495*3))/5*100</f>
        <v>#VALUE!</v>
      </c>
    </row>
    <row r="393" spans="1:4" ht="36" customHeight="1" thickBot="1">
      <c r="A393" s="311"/>
      <c r="B393" s="311"/>
      <c r="C393" s="311"/>
      <c r="D393" s="311"/>
    </row>
    <row r="394" spans="1:4" ht="36" customHeight="1">
      <c r="A394" s="312" t="s">
        <v>112</v>
      </c>
      <c r="B394" s="312"/>
      <c r="C394" s="312"/>
      <c r="D394" s="312"/>
    </row>
    <row r="395" spans="1:4" ht="36" customHeight="1">
      <c r="A395" s="128" t="s">
        <v>209</v>
      </c>
      <c r="B395" s="128"/>
      <c r="C395" s="128"/>
      <c r="D395" s="128"/>
    </row>
    <row r="396" spans="1:4" ht="36" customHeight="1" thickBot="1">
      <c r="A396" s="126"/>
      <c r="B396" s="126"/>
      <c r="C396" s="126"/>
      <c r="D396" s="126"/>
    </row>
    <row r="397" spans="1:4" ht="36" customHeight="1">
      <c r="A397" s="127" t="s">
        <v>113</v>
      </c>
      <c r="B397" s="127"/>
      <c r="C397" s="127"/>
      <c r="D397" s="127"/>
    </row>
    <row r="398" spans="1:4" ht="36" customHeight="1" thickBot="1">
      <c r="A398" s="126"/>
      <c r="B398" s="126"/>
      <c r="C398" s="126"/>
      <c r="D398" s="126"/>
    </row>
    <row r="399" spans="1:4" ht="36" customHeight="1">
      <c r="A399" s="125" t="s">
        <v>378</v>
      </c>
      <c r="B399" s="125"/>
      <c r="C399" s="125"/>
      <c r="D399" s="125"/>
    </row>
    <row r="400" spans="1:4" ht="36" customHeight="1" thickBot="1">
      <c r="A400" s="304" t="s">
        <v>210</v>
      </c>
      <c r="B400" s="305"/>
      <c r="C400" s="306" t="s">
        <v>107</v>
      </c>
      <c r="D400" s="307"/>
    </row>
  </sheetData>
  <sheetProtection algorithmName="SHA-512" hashValue="UY4TBCwPm2bTH+mKTUt0eFAS8uBJ6d94P7VAE3KkjjCXsqm5i45LJGYEpecq5HvBIQtC29E7HgJLmLx10ebMIw==" saltValue="EMAB67uJro/LGYRysKPCCw==" spinCount="100000" sheet="1" formatRows="0"/>
  <dataConsolidate/>
  <mergeCells count="397">
    <mergeCell ref="A377:B377"/>
    <mergeCell ref="A378:B378"/>
    <mergeCell ref="C378:C379"/>
    <mergeCell ref="D378:D379"/>
    <mergeCell ref="A379:B379"/>
    <mergeCell ref="A399:D399"/>
    <mergeCell ref="A400:B400"/>
    <mergeCell ref="C400:D400"/>
    <mergeCell ref="C385:D385"/>
    <mergeCell ref="A391:D391"/>
    <mergeCell ref="A392:B392"/>
    <mergeCell ref="A393:D393"/>
    <mergeCell ref="A394:D394"/>
    <mergeCell ref="A395:D395"/>
    <mergeCell ref="A396:D396"/>
    <mergeCell ref="A397:D397"/>
    <mergeCell ref="A398:D398"/>
    <mergeCell ref="B331:D331"/>
    <mergeCell ref="A332:B333"/>
    <mergeCell ref="A335:B336"/>
    <mergeCell ref="A337:D337"/>
    <mergeCell ref="A338:D338"/>
    <mergeCell ref="A339:D339"/>
    <mergeCell ref="A358:C358"/>
    <mergeCell ref="A359:C359"/>
    <mergeCell ref="A360:C360"/>
    <mergeCell ref="A302:C302"/>
    <mergeCell ref="A303:C303"/>
    <mergeCell ref="A304:C304"/>
    <mergeCell ref="B305:D305"/>
    <mergeCell ref="A306:B307"/>
    <mergeCell ref="A309:B310"/>
    <mergeCell ref="A311:D311"/>
    <mergeCell ref="A312:D312"/>
    <mergeCell ref="A313:D313"/>
    <mergeCell ref="B15:D15"/>
    <mergeCell ref="B18:D18"/>
    <mergeCell ref="A1:D1"/>
    <mergeCell ref="A2:D2"/>
    <mergeCell ref="A320:C320"/>
    <mergeCell ref="A322:C322"/>
    <mergeCell ref="A323:C323"/>
    <mergeCell ref="A324:C324"/>
    <mergeCell ref="A316:C316"/>
    <mergeCell ref="A317:C317"/>
    <mergeCell ref="A318:C318"/>
    <mergeCell ref="A315:C315"/>
    <mergeCell ref="A321:C321"/>
    <mergeCell ref="A308:D308"/>
    <mergeCell ref="A296:C296"/>
    <mergeCell ref="A297:C297"/>
    <mergeCell ref="A298:C298"/>
    <mergeCell ref="A314:C314"/>
    <mergeCell ref="A319:C319"/>
    <mergeCell ref="A299:C299"/>
    <mergeCell ref="A300:C300"/>
    <mergeCell ref="A290:C290"/>
    <mergeCell ref="A291:C291"/>
    <mergeCell ref="A292:C292"/>
    <mergeCell ref="A325:C325"/>
    <mergeCell ref="A354:C354"/>
    <mergeCell ref="A355:C355"/>
    <mergeCell ref="A356:C356"/>
    <mergeCell ref="A357:C357"/>
    <mergeCell ref="A340:C340"/>
    <mergeCell ref="A341:C341"/>
    <mergeCell ref="A342:C342"/>
    <mergeCell ref="A381:D381"/>
    <mergeCell ref="A334:D334"/>
    <mergeCell ref="A326:C326"/>
    <mergeCell ref="A343:C343"/>
    <mergeCell ref="A344:C344"/>
    <mergeCell ref="A349:C349"/>
    <mergeCell ref="A350:C350"/>
    <mergeCell ref="A351:C351"/>
    <mergeCell ref="A345:C345"/>
    <mergeCell ref="A346:C346"/>
    <mergeCell ref="A347:C347"/>
    <mergeCell ref="A348:C348"/>
    <mergeCell ref="A327:C327"/>
    <mergeCell ref="A328:C328"/>
    <mergeCell ref="A329:C329"/>
    <mergeCell ref="A330:C330"/>
    <mergeCell ref="A382:D382"/>
    <mergeCell ref="A386:D386"/>
    <mergeCell ref="A380:D380"/>
    <mergeCell ref="A383:B383"/>
    <mergeCell ref="C383:D383"/>
    <mergeCell ref="A384:B384"/>
    <mergeCell ref="C384:D384"/>
    <mergeCell ref="A385:B385"/>
    <mergeCell ref="A352:C352"/>
    <mergeCell ref="A353:C353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B370:D370"/>
    <mergeCell ref="A371:B372"/>
    <mergeCell ref="A373:D373"/>
    <mergeCell ref="A374:B375"/>
    <mergeCell ref="A376:D376"/>
    <mergeCell ref="A293:C293"/>
    <mergeCell ref="A294:C294"/>
    <mergeCell ref="A295:C295"/>
    <mergeCell ref="A301:C301"/>
    <mergeCell ref="A284:C284"/>
    <mergeCell ref="A285:C285"/>
    <mergeCell ref="A286:C286"/>
    <mergeCell ref="A287:C287"/>
    <mergeCell ref="A288:C288"/>
    <mergeCell ref="A289:C289"/>
    <mergeCell ref="A279:C279"/>
    <mergeCell ref="A280:C280"/>
    <mergeCell ref="A281:C281"/>
    <mergeCell ref="A282:C282"/>
    <mergeCell ref="A283:C283"/>
    <mergeCell ref="A278:D278"/>
    <mergeCell ref="A265:C265"/>
    <mergeCell ref="A266:C266"/>
    <mergeCell ref="A267:C267"/>
    <mergeCell ref="A268:C268"/>
    <mergeCell ref="A269:C269"/>
    <mergeCell ref="A270:C270"/>
    <mergeCell ref="A271:C271"/>
    <mergeCell ref="A272:C272"/>
    <mergeCell ref="A273:C273"/>
    <mergeCell ref="B274:D274"/>
    <mergeCell ref="A275:B276"/>
    <mergeCell ref="A277:D277"/>
    <mergeCell ref="A259:C259"/>
    <mergeCell ref="A260:C260"/>
    <mergeCell ref="A261:C261"/>
    <mergeCell ref="A262:C262"/>
    <mergeCell ref="A263:C263"/>
    <mergeCell ref="A264:C264"/>
    <mergeCell ref="A253:C253"/>
    <mergeCell ref="A254:C254"/>
    <mergeCell ref="A255:C255"/>
    <mergeCell ref="A256:C256"/>
    <mergeCell ref="A257:C257"/>
    <mergeCell ref="A258:C258"/>
    <mergeCell ref="A248:C248"/>
    <mergeCell ref="A249:C249"/>
    <mergeCell ref="A250:C250"/>
    <mergeCell ref="A251:C251"/>
    <mergeCell ref="A252:C252"/>
    <mergeCell ref="A240:C240"/>
    <mergeCell ref="A241:C241"/>
    <mergeCell ref="A242:C242"/>
    <mergeCell ref="B243:D243"/>
    <mergeCell ref="A244:B245"/>
    <mergeCell ref="A246:D246"/>
    <mergeCell ref="A247:D247"/>
    <mergeCell ref="A239:C239"/>
    <mergeCell ref="A227:C227"/>
    <mergeCell ref="A215:C215"/>
    <mergeCell ref="A216:C216"/>
    <mergeCell ref="A217:C217"/>
    <mergeCell ref="A218:C218"/>
    <mergeCell ref="A219:C219"/>
    <mergeCell ref="A220:C220"/>
    <mergeCell ref="A221:C221"/>
    <mergeCell ref="B222:D222"/>
    <mergeCell ref="A223:B224"/>
    <mergeCell ref="A225:D225"/>
    <mergeCell ref="A226:D226"/>
    <mergeCell ref="A234:C234"/>
    <mergeCell ref="A235:C235"/>
    <mergeCell ref="A236:C236"/>
    <mergeCell ref="A237:C237"/>
    <mergeCell ref="A238:C238"/>
    <mergeCell ref="A228:C228"/>
    <mergeCell ref="A229:C229"/>
    <mergeCell ref="A230:C230"/>
    <mergeCell ref="A231:C231"/>
    <mergeCell ref="A232:C232"/>
    <mergeCell ref="A233:C233"/>
    <mergeCell ref="A209:C209"/>
    <mergeCell ref="A210:C210"/>
    <mergeCell ref="A211:C211"/>
    <mergeCell ref="A212:C212"/>
    <mergeCell ref="A213:C213"/>
    <mergeCell ref="A214:C214"/>
    <mergeCell ref="A207:C207"/>
    <mergeCell ref="A208:C208"/>
    <mergeCell ref="A202:B203"/>
    <mergeCell ref="A204:D204"/>
    <mergeCell ref="A205:D205"/>
    <mergeCell ref="A206:D206"/>
    <mergeCell ref="A201:D201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B198:D198"/>
    <mergeCell ref="A199:B200"/>
    <mergeCell ref="A183:C183"/>
    <mergeCell ref="A184:C184"/>
    <mergeCell ref="A185:C185"/>
    <mergeCell ref="A186:C186"/>
    <mergeCell ref="A187:C187"/>
    <mergeCell ref="A188:C188"/>
    <mergeCell ref="A177:C177"/>
    <mergeCell ref="A178:C178"/>
    <mergeCell ref="A179:C179"/>
    <mergeCell ref="A180:C180"/>
    <mergeCell ref="A181:C181"/>
    <mergeCell ref="A182:C182"/>
    <mergeCell ref="A173:C173"/>
    <mergeCell ref="A174:C174"/>
    <mergeCell ref="A175:C175"/>
    <mergeCell ref="A176:C176"/>
    <mergeCell ref="A164:C164"/>
    <mergeCell ref="A165:C165"/>
    <mergeCell ref="A166:C166"/>
    <mergeCell ref="A167:C167"/>
    <mergeCell ref="B168:D168"/>
    <mergeCell ref="A169:B170"/>
    <mergeCell ref="A171:D171"/>
    <mergeCell ref="A172:D172"/>
    <mergeCell ref="A157:C157"/>
    <mergeCell ref="A158:C158"/>
    <mergeCell ref="A160:C160"/>
    <mergeCell ref="A161:C161"/>
    <mergeCell ref="A162:C162"/>
    <mergeCell ref="A163:C163"/>
    <mergeCell ref="A153:C153"/>
    <mergeCell ref="A154:C154"/>
    <mergeCell ref="A155:C155"/>
    <mergeCell ref="A156:C156"/>
    <mergeCell ref="A159:C159"/>
    <mergeCell ref="A151:C151"/>
    <mergeCell ref="A152:C152"/>
    <mergeCell ref="A139:C139"/>
    <mergeCell ref="A140:C140"/>
    <mergeCell ref="A141:C141"/>
    <mergeCell ref="A142:C142"/>
    <mergeCell ref="A143:C143"/>
    <mergeCell ref="A144:C144"/>
    <mergeCell ref="A145:C145"/>
    <mergeCell ref="B146:D146"/>
    <mergeCell ref="A147:B148"/>
    <mergeCell ref="A149:D149"/>
    <mergeCell ref="A150:D150"/>
    <mergeCell ref="A133:C133"/>
    <mergeCell ref="A134:C134"/>
    <mergeCell ref="A135:C135"/>
    <mergeCell ref="A136:C136"/>
    <mergeCell ref="A137:C137"/>
    <mergeCell ref="A138:C138"/>
    <mergeCell ref="A127:C127"/>
    <mergeCell ref="A128:C128"/>
    <mergeCell ref="A129:C129"/>
    <mergeCell ref="A130:C130"/>
    <mergeCell ref="A131:C131"/>
    <mergeCell ref="A132:C132"/>
    <mergeCell ref="A126:C126"/>
    <mergeCell ref="A114:C114"/>
    <mergeCell ref="A115:C115"/>
    <mergeCell ref="A116:C116"/>
    <mergeCell ref="A117:C117"/>
    <mergeCell ref="A118:C118"/>
    <mergeCell ref="A119:C119"/>
    <mergeCell ref="A120:C120"/>
    <mergeCell ref="B121:D121"/>
    <mergeCell ref="A122:B123"/>
    <mergeCell ref="A124:D124"/>
    <mergeCell ref="A125:D125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5:C105"/>
    <mergeCell ref="A106:C106"/>
    <mergeCell ref="A107:C107"/>
    <mergeCell ref="A98:C98"/>
    <mergeCell ref="A99:C99"/>
    <mergeCell ref="A100:C100"/>
    <mergeCell ref="A101:C101"/>
    <mergeCell ref="A90:D90"/>
    <mergeCell ref="A91:D91"/>
    <mergeCell ref="A92:D92"/>
    <mergeCell ref="A93:D93"/>
    <mergeCell ref="A94:D94"/>
    <mergeCell ref="A95:D95"/>
    <mergeCell ref="A96:D96"/>
    <mergeCell ref="A97:D97"/>
    <mergeCell ref="A84:D84"/>
    <mergeCell ref="A88:D88"/>
    <mergeCell ref="A89:D89"/>
    <mergeCell ref="A79:C79"/>
    <mergeCell ref="A80:C80"/>
    <mergeCell ref="A81:C81"/>
    <mergeCell ref="A82:C82"/>
    <mergeCell ref="B83:D83"/>
    <mergeCell ref="A85:B85"/>
    <mergeCell ref="A86:B86"/>
    <mergeCell ref="C86:C87"/>
    <mergeCell ref="D86:D87"/>
    <mergeCell ref="A87:B87"/>
    <mergeCell ref="A76:C76"/>
    <mergeCell ref="A77:C77"/>
    <mergeCell ref="A70:C70"/>
    <mergeCell ref="A71:C71"/>
    <mergeCell ref="A72:C72"/>
    <mergeCell ref="A73:C73"/>
    <mergeCell ref="A74:C74"/>
    <mergeCell ref="A75:C75"/>
    <mergeCell ref="A78:C78"/>
    <mergeCell ref="A64:D64"/>
    <mergeCell ref="A65:D65"/>
    <mergeCell ref="A66:D66"/>
    <mergeCell ref="A67:C67"/>
    <mergeCell ref="A68:C68"/>
    <mergeCell ref="A69:C69"/>
    <mergeCell ref="A60:D60"/>
    <mergeCell ref="A61:B61"/>
    <mergeCell ref="A62:B62"/>
    <mergeCell ref="C62:C63"/>
    <mergeCell ref="D62:D63"/>
    <mergeCell ref="A63:B63"/>
    <mergeCell ref="A54:C54"/>
    <mergeCell ref="A55:C55"/>
    <mergeCell ref="A56:C56"/>
    <mergeCell ref="A57:C57"/>
    <mergeCell ref="A58:C58"/>
    <mergeCell ref="B59:D59"/>
    <mergeCell ref="A48:C48"/>
    <mergeCell ref="A49:C49"/>
    <mergeCell ref="A50:C50"/>
    <mergeCell ref="A51:C51"/>
    <mergeCell ref="B52:D52"/>
    <mergeCell ref="A53:C53"/>
    <mergeCell ref="A42:C42"/>
    <mergeCell ref="A43:C43"/>
    <mergeCell ref="A44:C44"/>
    <mergeCell ref="B45:D45"/>
    <mergeCell ref="A46:C46"/>
    <mergeCell ref="A47:C47"/>
    <mergeCell ref="A36:C36"/>
    <mergeCell ref="A37:C37"/>
    <mergeCell ref="B38:D38"/>
    <mergeCell ref="A39:C39"/>
    <mergeCell ref="A40:C40"/>
    <mergeCell ref="A41:C41"/>
    <mergeCell ref="A31:D31"/>
    <mergeCell ref="A33:C33"/>
    <mergeCell ref="A34:C34"/>
    <mergeCell ref="A35:C35"/>
    <mergeCell ref="A27:B27"/>
    <mergeCell ref="C27:D27"/>
    <mergeCell ref="A28:B28"/>
    <mergeCell ref="C28:D28"/>
    <mergeCell ref="A29:D29"/>
    <mergeCell ref="A30:D30"/>
    <mergeCell ref="A32:C32"/>
    <mergeCell ref="A24:B24"/>
    <mergeCell ref="C24:D24"/>
    <mergeCell ref="A25:B25"/>
    <mergeCell ref="C25:D25"/>
    <mergeCell ref="A26:B26"/>
    <mergeCell ref="C26:D26"/>
    <mergeCell ref="A16:D16"/>
    <mergeCell ref="B17:D17"/>
    <mergeCell ref="A19:D19"/>
    <mergeCell ref="A21:D21"/>
    <mergeCell ref="A22:D22"/>
    <mergeCell ref="A23:D23"/>
    <mergeCell ref="B20:D20"/>
    <mergeCell ref="A9:D9"/>
    <mergeCell ref="B10:D10"/>
    <mergeCell ref="B11:D11"/>
    <mergeCell ref="B12:D12"/>
    <mergeCell ref="B13:D13"/>
    <mergeCell ref="B14:D14"/>
    <mergeCell ref="A3:D3"/>
    <mergeCell ref="A4:D4"/>
    <mergeCell ref="A5:D5"/>
    <mergeCell ref="B6:D6"/>
    <mergeCell ref="A7:D7"/>
    <mergeCell ref="A8:D8"/>
  </mergeCells>
  <conditionalFormatting sqref="C392">
    <cfRule type="containsText" dxfId="7" priority="4" operator="containsText" text="INSATISFATÓRIO">
      <formula>NOT(ISERROR(SEARCH("INSATISFATÓRIO",C392)))</formula>
    </cfRule>
  </conditionalFormatting>
  <conditionalFormatting sqref="D392">
    <cfRule type="cellIs" dxfId="6" priority="1" operator="between">
      <formula>0</formula>
      <formula>50</formula>
    </cfRule>
    <cfRule type="cellIs" dxfId="5" priority="2" operator="between">
      <formula>0</formula>
      <formula>50</formula>
    </cfRule>
    <cfRule type="cellIs" dxfId="4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DADOS!$A$1</xm:f>
          </x14:formula1>
          <xm:sqref>D54:D57 D33:D36 D40:D43 D47:D50</xm:sqref>
        </x14:dataValidation>
        <x14:dataValidation type="list" allowBlank="1" showInputMessage="1" showErrorMessage="1">
          <x14:formula1>
            <xm:f>DADOS!$A$2:$A$5</xm:f>
          </x14:formula1>
          <xm:sqref>D353:D360 D342:D351 D68:D81 D100:D112 D114:D116 D118:D119 D128:D135 D137:D139 D141:D144 D158:D160 D162:D166 D175:D182 D184:D189 D191:D196 D209:D212 D214:D215 D217:D220 D229:D231 D233:D235 D237:D241 D250:D258 D260:D268 D270:D272 D281:D293 D295:D300 D320:D323 D325:D329 D316:D318 D153:D156 D302:D303 D362:D368</xm:sqref>
        </x14:dataValidation>
        <x14:dataValidation type="list" allowBlank="1" showInputMessage="1" showErrorMessage="1">
          <x14:formula1>
            <xm:f>DADOS!$A$43:$A$176</xm:f>
          </x14:formula1>
          <xm:sqref>B15</xm:sqref>
        </x14:dataValidation>
        <x14:dataValidation type="list" allowBlank="1" showInputMessage="1" showErrorMessage="1">
          <x14:formula1>
            <xm:f>DADOS!$A$8:$A$40</xm:f>
          </x14:formula1>
          <xm:sqref>B14:D14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>
    <pageSetUpPr fitToPage="1"/>
  </sheetPr>
  <dimension ref="A1:E415"/>
  <sheetViews>
    <sheetView view="pageBreakPreview" zoomScaleNormal="100" zoomScaleSheetLayoutView="100" workbookViewId="0">
      <selection activeCell="D363" sqref="D363"/>
    </sheetView>
  </sheetViews>
  <sheetFormatPr defaultColWidth="9.140625" defaultRowHeight="15"/>
  <cols>
    <col min="1" max="4" width="34" customWidth="1"/>
    <col min="5" max="5" width="29.42578125" style="7" hidden="1" customWidth="1"/>
  </cols>
  <sheetData>
    <row r="1" spans="1:5" ht="39.950000000000003" customHeight="1">
      <c r="A1" s="296" t="s">
        <v>526</v>
      </c>
      <c r="B1" s="296"/>
      <c r="C1" s="296"/>
      <c r="D1" s="296"/>
    </row>
    <row r="2" spans="1:5" ht="39.950000000000003" customHeight="1" thickBot="1">
      <c r="A2" s="303" t="s">
        <v>480</v>
      </c>
      <c r="B2" s="303"/>
      <c r="C2" s="303"/>
      <c r="D2" s="303"/>
    </row>
    <row r="3" spans="1:5" ht="27" customHeight="1" thickBot="1">
      <c r="A3" s="206" t="s">
        <v>115</v>
      </c>
      <c r="B3" s="206"/>
      <c r="C3" s="206"/>
      <c r="D3" s="206"/>
      <c r="E3" s="6"/>
    </row>
    <row r="4" spans="1:5" ht="27" customHeight="1" thickBot="1">
      <c r="A4" s="207"/>
      <c r="B4" s="208"/>
      <c r="C4" s="208"/>
      <c r="D4" s="209"/>
      <c r="E4" s="6"/>
    </row>
    <row r="5" spans="1:5" ht="27" customHeight="1" thickBot="1">
      <c r="A5" s="210" t="s">
        <v>116</v>
      </c>
      <c r="B5" s="210"/>
      <c r="C5" s="210"/>
      <c r="D5" s="210"/>
      <c r="E5" s="6"/>
    </row>
    <row r="6" spans="1:5" ht="27" customHeight="1" thickBot="1">
      <c r="A6" s="10" t="s">
        <v>154</v>
      </c>
      <c r="B6" s="211" t="s">
        <v>212</v>
      </c>
      <c r="C6" s="212"/>
      <c r="D6" s="213"/>
      <c r="E6" s="6"/>
    </row>
    <row r="7" spans="1:5" ht="27" customHeight="1" thickBot="1">
      <c r="A7" s="214"/>
      <c r="B7" s="214"/>
      <c r="C7" s="214"/>
      <c r="D7" s="214"/>
      <c r="E7" s="6"/>
    </row>
    <row r="8" spans="1:5" ht="27" customHeight="1" thickBot="1">
      <c r="A8" s="215" t="s">
        <v>118</v>
      </c>
      <c r="B8" s="215"/>
      <c r="C8" s="215"/>
      <c r="D8" s="215"/>
      <c r="E8" s="6"/>
    </row>
    <row r="9" spans="1:5" ht="27" customHeight="1" thickBot="1">
      <c r="A9" s="216" t="s">
        <v>119</v>
      </c>
      <c r="B9" s="217"/>
      <c r="C9" s="217"/>
      <c r="D9" s="218"/>
    </row>
    <row r="10" spans="1:5" ht="27" customHeight="1">
      <c r="A10" s="11" t="s">
        <v>0</v>
      </c>
      <c r="B10" s="219"/>
      <c r="C10" s="219"/>
      <c r="D10" s="220"/>
    </row>
    <row r="11" spans="1:5" ht="27" customHeight="1">
      <c r="A11" s="12" t="s">
        <v>1</v>
      </c>
      <c r="B11" s="221"/>
      <c r="C11" s="221"/>
      <c r="D11" s="222"/>
    </row>
    <row r="12" spans="1:5" ht="27" customHeight="1">
      <c r="A12" s="12" t="s">
        <v>120</v>
      </c>
      <c r="B12" s="223" t="s">
        <v>481</v>
      </c>
      <c r="C12" s="198"/>
      <c r="D12" s="199"/>
    </row>
    <row r="13" spans="1:5" ht="27" customHeight="1">
      <c r="A13" s="13" t="s">
        <v>121</v>
      </c>
      <c r="B13" s="224" t="s">
        <v>450</v>
      </c>
      <c r="C13" s="225"/>
      <c r="D13" s="226"/>
    </row>
    <row r="14" spans="1:5" ht="27" customHeight="1">
      <c r="A14" s="13" t="s">
        <v>446</v>
      </c>
      <c r="B14" s="221" t="s">
        <v>242</v>
      </c>
      <c r="C14" s="221"/>
      <c r="D14" s="222"/>
    </row>
    <row r="15" spans="1:5" ht="27" customHeight="1" thickBot="1">
      <c r="A15" s="14" t="s">
        <v>123</v>
      </c>
      <c r="B15" s="300"/>
      <c r="C15" s="301"/>
      <c r="D15" s="302"/>
    </row>
    <row r="16" spans="1:5" ht="27" customHeight="1">
      <c r="A16" s="324" t="s">
        <v>376</v>
      </c>
      <c r="B16" s="324"/>
      <c r="C16" s="324"/>
      <c r="D16" s="324"/>
    </row>
    <row r="17" spans="1:5" ht="27" customHeight="1">
      <c r="A17" s="77" t="s">
        <v>109</v>
      </c>
      <c r="B17" s="325"/>
      <c r="C17" s="325"/>
      <c r="D17" s="326"/>
    </row>
    <row r="18" spans="1:5" ht="27" customHeight="1" thickBot="1">
      <c r="A18" s="78" t="s">
        <v>377</v>
      </c>
      <c r="B18" s="332" t="s">
        <v>451</v>
      </c>
      <c r="C18" s="333"/>
      <c r="D18" s="334"/>
    </row>
    <row r="19" spans="1:5" ht="27" customHeight="1">
      <c r="A19" s="327" t="s">
        <v>104</v>
      </c>
      <c r="B19" s="327"/>
      <c r="C19" s="327"/>
      <c r="D19" s="327"/>
    </row>
    <row r="20" spans="1:5" ht="27" customHeight="1" thickBot="1">
      <c r="A20" s="95" t="s">
        <v>452</v>
      </c>
      <c r="B20" s="297"/>
      <c r="C20" s="298"/>
      <c r="D20" s="299"/>
    </row>
    <row r="21" spans="1:5" ht="27" customHeight="1" thickBot="1">
      <c r="A21" s="228"/>
      <c r="B21" s="228"/>
      <c r="C21" s="228"/>
      <c r="D21" s="228"/>
    </row>
    <row r="22" spans="1:5" ht="27" customHeight="1" thickBot="1">
      <c r="A22" s="129" t="s">
        <v>110</v>
      </c>
      <c r="B22" s="129"/>
      <c r="C22" s="129"/>
      <c r="D22" s="129"/>
    </row>
    <row r="23" spans="1:5" ht="27" customHeight="1" thickBot="1">
      <c r="A23" s="229" t="s">
        <v>125</v>
      </c>
      <c r="B23" s="229"/>
      <c r="C23" s="229"/>
      <c r="D23" s="229"/>
    </row>
    <row r="24" spans="1:5" ht="27" customHeight="1" thickBot="1">
      <c r="A24" s="230" t="s">
        <v>2</v>
      </c>
      <c r="B24" s="231"/>
      <c r="C24" s="231" t="s">
        <v>3</v>
      </c>
      <c r="D24" s="232"/>
      <c r="E24" s="6"/>
    </row>
    <row r="25" spans="1:5" ht="27" customHeight="1">
      <c r="A25" s="233" t="s">
        <v>447</v>
      </c>
      <c r="B25" s="234"/>
      <c r="C25" s="235">
        <v>0</v>
      </c>
      <c r="D25" s="236"/>
      <c r="E25" s="6"/>
    </row>
    <row r="26" spans="1:5" ht="27" customHeight="1">
      <c r="A26" s="237" t="s">
        <v>6</v>
      </c>
      <c r="B26" s="238"/>
      <c r="C26" s="239">
        <v>1</v>
      </c>
      <c r="D26" s="240"/>
      <c r="E26" s="6"/>
    </row>
    <row r="27" spans="1:5" ht="27" customHeight="1">
      <c r="A27" s="237" t="s">
        <v>126</v>
      </c>
      <c r="B27" s="238"/>
      <c r="C27" s="239">
        <v>2</v>
      </c>
      <c r="D27" s="240"/>
      <c r="E27" s="6"/>
    </row>
    <row r="28" spans="1:5" ht="27" customHeight="1" thickBot="1">
      <c r="A28" s="241" t="s">
        <v>4</v>
      </c>
      <c r="B28" s="242"/>
      <c r="C28" s="243">
        <v>3</v>
      </c>
      <c r="D28" s="244"/>
      <c r="E28" s="6"/>
    </row>
    <row r="29" spans="1:5" ht="27" customHeight="1" thickBot="1">
      <c r="A29" s="245"/>
      <c r="B29" s="245"/>
      <c r="C29" s="245"/>
      <c r="D29" s="245"/>
    </row>
    <row r="30" spans="1:5" ht="27" customHeight="1" thickBot="1">
      <c r="A30" s="165" t="s">
        <v>155</v>
      </c>
      <c r="B30" s="165"/>
      <c r="C30" s="165"/>
      <c r="D30" s="165"/>
    </row>
    <row r="31" spans="1:5" ht="52.5" customHeight="1" thickBot="1">
      <c r="A31" s="328" t="s">
        <v>416</v>
      </c>
      <c r="B31" s="328"/>
      <c r="C31" s="328"/>
      <c r="D31" s="328"/>
    </row>
    <row r="32" spans="1:5" ht="27" customHeight="1">
      <c r="A32" s="329" t="s">
        <v>417</v>
      </c>
      <c r="B32" s="330"/>
      <c r="C32" s="331"/>
      <c r="D32" s="24" t="s">
        <v>3</v>
      </c>
      <c r="E32" s="15"/>
    </row>
    <row r="33" spans="1:5" ht="27" customHeight="1">
      <c r="A33" s="130" t="s">
        <v>418</v>
      </c>
      <c r="B33" s="131"/>
      <c r="C33" s="132"/>
      <c r="D33" s="1"/>
    </row>
    <row r="34" spans="1:5" ht="27" customHeight="1">
      <c r="A34" s="130" t="s">
        <v>419</v>
      </c>
      <c r="B34" s="131"/>
      <c r="C34" s="132"/>
      <c r="D34" s="2"/>
    </row>
    <row r="35" spans="1:5" ht="27" customHeight="1">
      <c r="A35" s="130" t="s">
        <v>420</v>
      </c>
      <c r="B35" s="131"/>
      <c r="C35" s="132"/>
      <c r="D35" s="2"/>
    </row>
    <row r="36" spans="1:5" ht="27" customHeight="1">
      <c r="A36" s="130" t="s">
        <v>421</v>
      </c>
      <c r="B36" s="131"/>
      <c r="C36" s="132"/>
      <c r="D36" s="2"/>
    </row>
    <row r="37" spans="1:5" ht="27" customHeight="1" thickBot="1">
      <c r="A37" s="251" t="s">
        <v>130</v>
      </c>
      <c r="B37" s="251"/>
      <c r="C37" s="251"/>
      <c r="D37" s="18" t="str">
        <f>IF(COUNTIF($D33:$D36,"x") &lt; 2,IF(D33="x",0,IF(D34="x",1,IF(D35="x",2,IF(D36="x",3,"-")))),"ERRO - Escolher apenas UMA opção")</f>
        <v>-</v>
      </c>
      <c r="E37" s="7">
        <v>3</v>
      </c>
    </row>
    <row r="38" spans="1:5" ht="80.25" customHeight="1" thickBot="1">
      <c r="A38" s="19" t="s">
        <v>106</v>
      </c>
      <c r="B38" s="152" t="s">
        <v>131</v>
      </c>
      <c r="C38" s="152"/>
      <c r="D38" s="152"/>
    </row>
    <row r="39" spans="1:5" ht="27" customHeight="1">
      <c r="A39" s="250" t="s">
        <v>422</v>
      </c>
      <c r="B39" s="250"/>
      <c r="C39" s="250"/>
      <c r="D39" s="80" t="s">
        <v>3</v>
      </c>
    </row>
    <row r="40" spans="1:5" ht="34.5" customHeight="1">
      <c r="A40" s="246" t="s">
        <v>132</v>
      </c>
      <c r="B40" s="246"/>
      <c r="C40" s="246"/>
      <c r="D40" s="2"/>
    </row>
    <row r="41" spans="1:5" ht="34.5" customHeight="1">
      <c r="A41" s="246" t="s">
        <v>133</v>
      </c>
      <c r="B41" s="246"/>
      <c r="C41" s="246"/>
      <c r="D41" s="2"/>
    </row>
    <row r="42" spans="1:5" ht="34.5" customHeight="1">
      <c r="A42" s="246" t="s">
        <v>134</v>
      </c>
      <c r="B42" s="246"/>
      <c r="C42" s="246"/>
      <c r="D42" s="2"/>
    </row>
    <row r="43" spans="1:5" ht="34.5" customHeight="1">
      <c r="A43" s="246" t="s">
        <v>135</v>
      </c>
      <c r="B43" s="246"/>
      <c r="C43" s="246"/>
      <c r="D43" s="2"/>
    </row>
    <row r="44" spans="1:5" ht="27" customHeight="1">
      <c r="A44" s="251" t="s">
        <v>136</v>
      </c>
      <c r="B44" s="251"/>
      <c r="C44" s="251"/>
      <c r="D44" s="20" t="str">
        <f>IF(COUNTIF($D40:$D43,"x") &lt; 2,IF(D40="x",0,IF(D41="x",1,IF(D42="x",2,IF(D43="x",3,"-")))),"ERRO - Escolher apenas UMA opção")</f>
        <v>-</v>
      </c>
      <c r="E44" s="7">
        <v>3</v>
      </c>
    </row>
    <row r="45" spans="1:5" ht="81" customHeight="1" thickBot="1">
      <c r="A45" s="21" t="s">
        <v>106</v>
      </c>
      <c r="B45" s="152" t="s">
        <v>131</v>
      </c>
      <c r="C45" s="152"/>
      <c r="D45" s="152"/>
      <c r="E45" s="22"/>
    </row>
    <row r="46" spans="1:5" ht="57" customHeight="1">
      <c r="A46" s="249" t="s">
        <v>423</v>
      </c>
      <c r="B46" s="249"/>
      <c r="C46" s="249"/>
      <c r="D46" s="24" t="s">
        <v>3</v>
      </c>
      <c r="E46" s="22"/>
    </row>
    <row r="47" spans="1:5" ht="27" customHeight="1">
      <c r="A47" s="247" t="s">
        <v>476</v>
      </c>
      <c r="B47" s="247"/>
      <c r="C47" s="247"/>
      <c r="D47" s="2"/>
      <c r="E47" s="22"/>
    </row>
    <row r="48" spans="1:5" ht="27" customHeight="1">
      <c r="A48" s="247" t="s">
        <v>477</v>
      </c>
      <c r="B48" s="247"/>
      <c r="C48" s="247"/>
      <c r="D48" s="2"/>
      <c r="E48" s="22"/>
    </row>
    <row r="49" spans="1:5" ht="27" customHeight="1">
      <c r="A49" s="247" t="s">
        <v>424</v>
      </c>
      <c r="B49" s="247"/>
      <c r="C49" s="247"/>
      <c r="D49" s="2"/>
    </row>
    <row r="50" spans="1:5" ht="27" customHeight="1">
      <c r="A50" s="247" t="s">
        <v>425</v>
      </c>
      <c r="B50" s="247"/>
      <c r="C50" s="247"/>
      <c r="D50" s="2"/>
    </row>
    <row r="51" spans="1:5" ht="27" customHeight="1">
      <c r="A51" s="251" t="s">
        <v>137</v>
      </c>
      <c r="B51" s="251"/>
      <c r="C51" s="251"/>
      <c r="D51" s="20" t="str">
        <f>IF(COUNTIF($D47:$D50,"x") &lt; 2,IF(D47="x",0,IF(D48="x",1,IF(D49="x",2,IF(D50="x",3,"-")))),"ERRO - Escolher apenas UMA opção")</f>
        <v>-</v>
      </c>
      <c r="E51" s="7">
        <v>3</v>
      </c>
    </row>
    <row r="52" spans="1:5" ht="80.25" customHeight="1" thickBot="1">
      <c r="A52" s="21" t="s">
        <v>106</v>
      </c>
      <c r="B52" s="152" t="s">
        <v>131</v>
      </c>
      <c r="C52" s="152"/>
      <c r="D52" s="152"/>
      <c r="E52" s="22"/>
    </row>
    <row r="53" spans="1:5" ht="27" customHeight="1">
      <c r="A53" s="252" t="s">
        <v>426</v>
      </c>
      <c r="B53" s="252"/>
      <c r="C53" s="252"/>
      <c r="D53" s="24" t="s">
        <v>3</v>
      </c>
      <c r="E53" s="22"/>
    </row>
    <row r="54" spans="1:5" ht="34.5" customHeight="1">
      <c r="A54" s="247" t="s">
        <v>427</v>
      </c>
      <c r="B54" s="247"/>
      <c r="C54" s="247"/>
      <c r="D54" s="2"/>
      <c r="E54" s="22"/>
    </row>
    <row r="55" spans="1:5" ht="27" customHeight="1">
      <c r="A55" s="247" t="s">
        <v>428</v>
      </c>
      <c r="B55" s="247"/>
      <c r="C55" s="247"/>
      <c r="D55" s="2"/>
      <c r="E55" s="22"/>
    </row>
    <row r="56" spans="1:5" ht="27" customHeight="1">
      <c r="A56" s="247" t="s">
        <v>429</v>
      </c>
      <c r="B56" s="247"/>
      <c r="C56" s="247"/>
      <c r="D56" s="2"/>
    </row>
    <row r="57" spans="1:5" ht="27" customHeight="1">
      <c r="A57" s="247" t="s">
        <v>430</v>
      </c>
      <c r="B57" s="247"/>
      <c r="C57" s="247"/>
      <c r="D57" s="2"/>
    </row>
    <row r="58" spans="1:5" ht="27" customHeight="1">
      <c r="A58" s="149" t="s">
        <v>138</v>
      </c>
      <c r="B58" s="149"/>
      <c r="C58" s="149"/>
      <c r="D58" s="17" t="str">
        <f>IF(COUNTIF($D54:$D57,"x") &lt; 2,IF(D54="x",0,IF(D55="x",1,IF(D56="x",2,IF(D57="x",3,"-")))),"ERRO - Escolher apenas UMA opção")</f>
        <v>-</v>
      </c>
      <c r="E58" s="7">
        <v>3</v>
      </c>
    </row>
    <row r="59" spans="1:5" ht="80.25" customHeight="1" thickBot="1">
      <c r="A59" s="21" t="s">
        <v>106</v>
      </c>
      <c r="B59" s="152" t="s">
        <v>131</v>
      </c>
      <c r="C59" s="152"/>
      <c r="D59" s="152"/>
    </row>
    <row r="60" spans="1:5" ht="27" customHeight="1" thickBot="1">
      <c r="A60" s="166"/>
      <c r="B60" s="166"/>
      <c r="C60" s="166"/>
      <c r="D60" s="166"/>
    </row>
    <row r="61" spans="1:5" ht="27" customHeight="1">
      <c r="A61" s="153" t="s">
        <v>139</v>
      </c>
      <c r="B61" s="153"/>
      <c r="C61" s="79" t="s">
        <v>140</v>
      </c>
      <c r="D61" s="25" t="s">
        <v>141</v>
      </c>
      <c r="E61" s="7">
        <f>SUM(E37:E58)</f>
        <v>12</v>
      </c>
    </row>
    <row r="62" spans="1:5" ht="35.25" customHeight="1">
      <c r="A62" s="154" t="s">
        <v>156</v>
      </c>
      <c r="B62" s="155"/>
      <c r="C62" s="156" t="e">
        <f>D37+D44+D51+D58</f>
        <v>#VALUE!</v>
      </c>
      <c r="D62" s="158" t="e">
        <f>C62/12*100</f>
        <v>#VALUE!</v>
      </c>
    </row>
    <row r="63" spans="1:5" ht="35.25" customHeight="1" thickBot="1">
      <c r="A63" s="160" t="s">
        <v>142</v>
      </c>
      <c r="B63" s="161"/>
      <c r="C63" s="157"/>
      <c r="D63" s="159"/>
    </row>
    <row r="64" spans="1:5" ht="27" customHeight="1" thickBot="1">
      <c r="A64" s="162"/>
      <c r="B64" s="163"/>
      <c r="C64" s="163"/>
      <c r="D64" s="164"/>
    </row>
    <row r="65" spans="1:5" ht="27" customHeight="1" thickBot="1">
      <c r="A65" s="165" t="s">
        <v>525</v>
      </c>
      <c r="B65" s="165"/>
      <c r="C65" s="165"/>
      <c r="D65" s="165"/>
    </row>
    <row r="66" spans="1:5" ht="63" customHeight="1" thickBot="1">
      <c r="A66" s="182" t="s">
        <v>143</v>
      </c>
      <c r="B66" s="182"/>
      <c r="C66" s="182"/>
      <c r="D66" s="182"/>
    </row>
    <row r="67" spans="1:5" ht="27" customHeight="1">
      <c r="A67" s="253" t="s">
        <v>108</v>
      </c>
      <c r="B67" s="254"/>
      <c r="C67" s="255"/>
      <c r="D67" s="27" t="s">
        <v>3</v>
      </c>
    </row>
    <row r="68" spans="1:5" ht="27" customHeight="1">
      <c r="A68" s="268" t="s">
        <v>511</v>
      </c>
      <c r="B68" s="269"/>
      <c r="C68" s="270"/>
      <c r="D68" s="3"/>
      <c r="E68" s="7">
        <v>3</v>
      </c>
    </row>
    <row r="69" spans="1:5" ht="34.5" customHeight="1">
      <c r="A69" s="268" t="s">
        <v>512</v>
      </c>
      <c r="B69" s="269"/>
      <c r="C69" s="270"/>
      <c r="D69" s="3"/>
      <c r="E69" s="7">
        <v>3</v>
      </c>
    </row>
    <row r="70" spans="1:5" ht="27" customHeight="1">
      <c r="A70" s="268" t="s">
        <v>513</v>
      </c>
      <c r="B70" s="269"/>
      <c r="C70" s="270"/>
      <c r="D70" s="3"/>
      <c r="E70" s="7">
        <v>3</v>
      </c>
    </row>
    <row r="71" spans="1:5" ht="27" customHeight="1">
      <c r="A71" s="268" t="s">
        <v>514</v>
      </c>
      <c r="B71" s="269"/>
      <c r="C71" s="270"/>
      <c r="D71" s="3"/>
      <c r="E71" s="7">
        <v>3</v>
      </c>
    </row>
    <row r="72" spans="1:5" ht="27" customHeight="1">
      <c r="A72" s="268" t="s">
        <v>515</v>
      </c>
      <c r="B72" s="269"/>
      <c r="C72" s="270"/>
      <c r="D72" s="3"/>
      <c r="E72" s="7">
        <v>3</v>
      </c>
    </row>
    <row r="73" spans="1:5" ht="27" customHeight="1">
      <c r="A73" s="268" t="s">
        <v>516</v>
      </c>
      <c r="B73" s="269"/>
      <c r="C73" s="270"/>
      <c r="D73" s="3"/>
      <c r="E73" s="7">
        <v>3</v>
      </c>
    </row>
    <row r="74" spans="1:5" ht="27" customHeight="1">
      <c r="A74" s="268" t="s">
        <v>517</v>
      </c>
      <c r="B74" s="269"/>
      <c r="C74" s="270"/>
      <c r="D74" s="3"/>
      <c r="E74" s="7">
        <v>3</v>
      </c>
    </row>
    <row r="75" spans="1:5" ht="27" customHeight="1">
      <c r="A75" s="268" t="s">
        <v>518</v>
      </c>
      <c r="B75" s="269"/>
      <c r="C75" s="270"/>
      <c r="D75" s="3"/>
      <c r="E75" s="7">
        <v>3</v>
      </c>
    </row>
    <row r="76" spans="1:5" ht="27" customHeight="1">
      <c r="A76" s="268" t="s">
        <v>519</v>
      </c>
      <c r="B76" s="269"/>
      <c r="C76" s="270"/>
      <c r="D76" s="3"/>
      <c r="E76" s="7">
        <v>3</v>
      </c>
    </row>
    <row r="77" spans="1:5" ht="27" customHeight="1">
      <c r="A77" s="268" t="s">
        <v>520</v>
      </c>
      <c r="B77" s="269"/>
      <c r="C77" s="270"/>
      <c r="D77" s="3"/>
      <c r="E77" s="7">
        <v>3</v>
      </c>
    </row>
    <row r="78" spans="1:5" ht="27" customHeight="1">
      <c r="A78" s="268" t="s">
        <v>521</v>
      </c>
      <c r="B78" s="269"/>
      <c r="C78" s="270"/>
      <c r="D78" s="3"/>
      <c r="E78" s="7">
        <v>3</v>
      </c>
    </row>
    <row r="79" spans="1:5" ht="30" customHeight="1">
      <c r="A79" s="268" t="s">
        <v>522</v>
      </c>
      <c r="B79" s="269"/>
      <c r="C79" s="270"/>
      <c r="D79" s="3"/>
      <c r="E79" s="7">
        <v>3</v>
      </c>
    </row>
    <row r="80" spans="1:5" ht="27" customHeight="1">
      <c r="A80" s="268" t="s">
        <v>523</v>
      </c>
      <c r="B80" s="269"/>
      <c r="C80" s="270"/>
      <c r="D80" s="3"/>
      <c r="E80" s="7">
        <v>3</v>
      </c>
    </row>
    <row r="81" spans="1:5" ht="27" customHeight="1">
      <c r="A81" s="268" t="s">
        <v>524</v>
      </c>
      <c r="B81" s="269"/>
      <c r="C81" s="270"/>
      <c r="D81" s="3"/>
      <c r="E81" s="7">
        <v>3</v>
      </c>
    </row>
    <row r="82" spans="1:5" ht="37.5" customHeight="1">
      <c r="A82" s="149" t="s">
        <v>144</v>
      </c>
      <c r="B82" s="149"/>
      <c r="C82" s="149"/>
      <c r="D82" s="82">
        <f>SUM(D68:D81)</f>
        <v>0</v>
      </c>
      <c r="E82" s="7">
        <f>SUM(E68:E81)</f>
        <v>42</v>
      </c>
    </row>
    <row r="83" spans="1:5" ht="37.5" customHeight="1" thickBot="1">
      <c r="A83" s="28" t="s">
        <v>106</v>
      </c>
      <c r="B83" s="152" t="s">
        <v>131</v>
      </c>
      <c r="C83" s="152"/>
      <c r="D83" s="152"/>
    </row>
    <row r="84" spans="1:5" ht="27" customHeight="1" thickBot="1">
      <c r="A84" s="256"/>
      <c r="B84" s="257"/>
      <c r="C84" s="257"/>
      <c r="D84" s="258"/>
    </row>
    <row r="85" spans="1:5" ht="27" customHeight="1">
      <c r="A85" s="153" t="s">
        <v>145</v>
      </c>
      <c r="B85" s="259"/>
      <c r="C85" s="98" t="s">
        <v>140</v>
      </c>
      <c r="D85" s="25" t="s">
        <v>141</v>
      </c>
    </row>
    <row r="86" spans="1:5" ht="45" customHeight="1">
      <c r="A86" s="260" t="s">
        <v>146</v>
      </c>
      <c r="B86" s="261"/>
      <c r="C86" s="262">
        <f>D82</f>
        <v>0</v>
      </c>
      <c r="D86" s="264">
        <f>C86/42*100</f>
        <v>0</v>
      </c>
    </row>
    <row r="87" spans="1:5" ht="15.75" thickBot="1">
      <c r="A87" s="266" t="s">
        <v>142</v>
      </c>
      <c r="B87" s="267"/>
      <c r="C87" s="263"/>
      <c r="D87" s="265"/>
    </row>
    <row r="88" spans="1:5" ht="27" customHeight="1" thickBot="1">
      <c r="A88" s="162"/>
      <c r="B88" s="163"/>
      <c r="C88" s="163"/>
      <c r="D88" s="164"/>
    </row>
    <row r="89" spans="1:5" ht="27" customHeight="1" thickBot="1">
      <c r="A89" s="129" t="s">
        <v>510</v>
      </c>
      <c r="B89" s="129"/>
      <c r="C89" s="129"/>
      <c r="D89" s="129"/>
    </row>
    <row r="90" spans="1:5" ht="27" customHeight="1">
      <c r="A90" s="188" t="s">
        <v>147</v>
      </c>
      <c r="B90" s="188"/>
      <c r="C90" s="188"/>
      <c r="D90" s="188"/>
    </row>
    <row r="91" spans="1:5" ht="27" customHeight="1">
      <c r="A91" s="189" t="s">
        <v>128</v>
      </c>
      <c r="B91" s="134"/>
      <c r="C91" s="134"/>
      <c r="D91" s="135"/>
    </row>
    <row r="92" spans="1:5" ht="27" customHeight="1">
      <c r="A92" s="133" t="s">
        <v>169</v>
      </c>
      <c r="B92" s="134"/>
      <c r="C92" s="134"/>
      <c r="D92" s="135"/>
    </row>
    <row r="93" spans="1:5" ht="48" customHeight="1">
      <c r="A93" s="133" t="s">
        <v>171</v>
      </c>
      <c r="B93" s="134"/>
      <c r="C93" s="134"/>
      <c r="D93" s="135"/>
      <c r="E93" s="29"/>
    </row>
    <row r="94" spans="1:5" ht="27" customHeight="1">
      <c r="A94" s="133" t="s">
        <v>170</v>
      </c>
      <c r="B94" s="134"/>
      <c r="C94" s="134"/>
      <c r="D94" s="135"/>
    </row>
    <row r="95" spans="1:5" ht="27" customHeight="1" thickBot="1">
      <c r="A95" s="190" t="s">
        <v>157</v>
      </c>
      <c r="B95" s="191"/>
      <c r="C95" s="191"/>
      <c r="D95" s="192"/>
    </row>
    <row r="96" spans="1:5" ht="27" customHeight="1" thickBot="1">
      <c r="A96" s="174" t="s">
        <v>395</v>
      </c>
      <c r="B96" s="174"/>
      <c r="C96" s="174"/>
      <c r="D96" s="174"/>
    </row>
    <row r="97" spans="1:5" ht="52.5" customHeight="1">
      <c r="A97" s="143" t="s">
        <v>160</v>
      </c>
      <c r="B97" s="144"/>
      <c r="C97" s="144"/>
      <c r="D97" s="145"/>
    </row>
    <row r="98" spans="1:5" ht="27" customHeight="1">
      <c r="A98" s="169" t="s">
        <v>382</v>
      </c>
      <c r="B98" s="170"/>
      <c r="C98" s="170"/>
      <c r="D98" s="31" t="s">
        <v>8</v>
      </c>
    </row>
    <row r="99" spans="1:5" ht="36" customHeight="1">
      <c r="A99" s="169" t="s">
        <v>149</v>
      </c>
      <c r="B99" s="170"/>
      <c r="C99" s="170"/>
      <c r="D99" s="32" t="s">
        <v>3</v>
      </c>
    </row>
    <row r="100" spans="1:5" ht="27" customHeight="1">
      <c r="A100" s="143" t="s">
        <v>9</v>
      </c>
      <c r="B100" s="144"/>
      <c r="C100" s="144"/>
      <c r="D100" s="2"/>
      <c r="E100" s="6">
        <v>3</v>
      </c>
    </row>
    <row r="101" spans="1:5" ht="27" customHeight="1">
      <c r="A101" s="143" t="s">
        <v>10</v>
      </c>
      <c r="B101" s="144"/>
      <c r="C101" s="144"/>
      <c r="D101" s="2"/>
      <c r="E101" s="6">
        <v>3</v>
      </c>
    </row>
    <row r="102" spans="1:5" ht="27" customHeight="1">
      <c r="A102" s="143" t="s">
        <v>11</v>
      </c>
      <c r="B102" s="144"/>
      <c r="C102" s="144"/>
      <c r="D102" s="2"/>
      <c r="E102" s="6">
        <v>3</v>
      </c>
    </row>
    <row r="103" spans="1:5" ht="27" customHeight="1">
      <c r="A103" s="204" t="s">
        <v>12</v>
      </c>
      <c r="B103" s="205"/>
      <c r="C103" s="205"/>
      <c r="D103" s="2"/>
      <c r="E103" s="6">
        <v>3</v>
      </c>
    </row>
    <row r="104" spans="1:5" ht="27" customHeight="1">
      <c r="A104" s="143" t="s">
        <v>13</v>
      </c>
      <c r="B104" s="144"/>
      <c r="C104" s="144"/>
      <c r="D104" s="2"/>
      <c r="E104" s="6">
        <v>3</v>
      </c>
    </row>
    <row r="105" spans="1:5" ht="27" customHeight="1">
      <c r="A105" s="143" t="s">
        <v>14</v>
      </c>
      <c r="B105" s="144"/>
      <c r="C105" s="144"/>
      <c r="D105" s="2"/>
      <c r="E105" s="6">
        <v>3</v>
      </c>
    </row>
    <row r="106" spans="1:5" ht="27" customHeight="1">
      <c r="A106" s="143" t="s">
        <v>15</v>
      </c>
      <c r="B106" s="144"/>
      <c r="C106" s="144"/>
      <c r="D106" s="2"/>
      <c r="E106" s="6">
        <v>3</v>
      </c>
    </row>
    <row r="107" spans="1:5" ht="27" customHeight="1">
      <c r="A107" s="143" t="s">
        <v>16</v>
      </c>
      <c r="B107" s="144"/>
      <c r="C107" s="144"/>
      <c r="D107" s="2"/>
      <c r="E107" s="6">
        <v>3</v>
      </c>
    </row>
    <row r="108" spans="1:5" ht="27" customHeight="1">
      <c r="A108" s="143" t="s">
        <v>17</v>
      </c>
      <c r="B108" s="144"/>
      <c r="C108" s="144"/>
      <c r="D108" s="2"/>
      <c r="E108" s="6">
        <v>3</v>
      </c>
    </row>
    <row r="109" spans="1:5" ht="27" customHeight="1">
      <c r="A109" s="143" t="s">
        <v>18</v>
      </c>
      <c r="B109" s="144"/>
      <c r="C109" s="144"/>
      <c r="D109" s="2"/>
      <c r="E109" s="6">
        <v>3</v>
      </c>
    </row>
    <row r="110" spans="1:5" ht="27" customHeight="1">
      <c r="A110" s="143" t="s">
        <v>19</v>
      </c>
      <c r="B110" s="144"/>
      <c r="C110" s="144"/>
      <c r="D110" s="2"/>
      <c r="E110" s="6">
        <v>3</v>
      </c>
    </row>
    <row r="111" spans="1:5" ht="27" customHeight="1">
      <c r="A111" s="143" t="s">
        <v>20</v>
      </c>
      <c r="B111" s="144"/>
      <c r="C111" s="144"/>
      <c r="D111" s="2"/>
      <c r="E111" s="6">
        <v>3</v>
      </c>
    </row>
    <row r="112" spans="1:5" ht="27" customHeight="1">
      <c r="A112" s="143" t="s">
        <v>21</v>
      </c>
      <c r="B112" s="144"/>
      <c r="C112" s="144"/>
      <c r="D112" s="2"/>
      <c r="E112" s="6">
        <v>3</v>
      </c>
    </row>
    <row r="113" spans="1:5" ht="27" customHeight="1">
      <c r="A113" s="169" t="s">
        <v>150</v>
      </c>
      <c r="B113" s="170"/>
      <c r="C113" s="170"/>
      <c r="D113" s="32" t="s">
        <v>3</v>
      </c>
    </row>
    <row r="114" spans="1:5" ht="32.25" customHeight="1">
      <c r="A114" s="167" t="s">
        <v>22</v>
      </c>
      <c r="B114" s="168"/>
      <c r="C114" s="168"/>
      <c r="D114" s="2"/>
      <c r="E114" s="6">
        <v>3</v>
      </c>
    </row>
    <row r="115" spans="1:5" ht="27" customHeight="1">
      <c r="A115" s="167" t="s">
        <v>23</v>
      </c>
      <c r="B115" s="168"/>
      <c r="C115" s="168"/>
      <c r="D115" s="2"/>
      <c r="E115" s="6">
        <v>3</v>
      </c>
    </row>
    <row r="116" spans="1:5" ht="27" customHeight="1">
      <c r="A116" s="167" t="s">
        <v>24</v>
      </c>
      <c r="B116" s="168"/>
      <c r="C116" s="168"/>
      <c r="D116" s="2"/>
      <c r="E116" s="6">
        <v>3</v>
      </c>
    </row>
    <row r="117" spans="1:5" ht="80.25" customHeight="1">
      <c r="A117" s="169" t="s">
        <v>381</v>
      </c>
      <c r="B117" s="170"/>
      <c r="C117" s="170"/>
      <c r="D117" s="32" t="s">
        <v>3</v>
      </c>
      <c r="E117" s="6"/>
    </row>
    <row r="118" spans="1:5" ht="27" customHeight="1">
      <c r="A118" s="143" t="s">
        <v>379</v>
      </c>
      <c r="B118" s="144"/>
      <c r="C118" s="144"/>
      <c r="D118" s="2"/>
      <c r="E118" s="6">
        <v>3</v>
      </c>
    </row>
    <row r="119" spans="1:5" ht="27" customHeight="1">
      <c r="A119" s="143" t="s">
        <v>380</v>
      </c>
      <c r="B119" s="144"/>
      <c r="C119" s="144"/>
      <c r="D119" s="2"/>
      <c r="E119" s="6">
        <v>3</v>
      </c>
    </row>
    <row r="120" spans="1:5" ht="27" customHeight="1">
      <c r="A120" s="291" t="s">
        <v>148</v>
      </c>
      <c r="B120" s="291"/>
      <c r="C120" s="291"/>
      <c r="D120" s="20">
        <f>SUM(D100:D119)</f>
        <v>0</v>
      </c>
      <c r="E120" s="6">
        <f>SUM(E100:E119)</f>
        <v>54</v>
      </c>
    </row>
    <row r="121" spans="1:5" ht="33" customHeight="1" thickBot="1">
      <c r="A121" s="33" t="s">
        <v>106</v>
      </c>
      <c r="B121" s="152" t="s">
        <v>131</v>
      </c>
      <c r="C121" s="152"/>
      <c r="D121" s="152"/>
    </row>
    <row r="122" spans="1:5" ht="27" customHeight="1">
      <c r="A122" s="176" t="s">
        <v>151</v>
      </c>
      <c r="B122" s="177"/>
      <c r="C122" s="99" t="s">
        <v>158</v>
      </c>
      <c r="D122" s="34" t="s">
        <v>159</v>
      </c>
    </row>
    <row r="123" spans="1:5" ht="27" customHeight="1" thickBot="1">
      <c r="A123" s="178"/>
      <c r="B123" s="179"/>
      <c r="C123" s="35">
        <f>D120</f>
        <v>0</v>
      </c>
      <c r="D123" s="36">
        <f>C123/54*100</f>
        <v>0</v>
      </c>
    </row>
    <row r="124" spans="1:5" ht="27" customHeight="1">
      <c r="A124" s="136"/>
      <c r="B124" s="137"/>
      <c r="C124" s="137"/>
      <c r="D124" s="138"/>
    </row>
    <row r="125" spans="1:5" ht="30" customHeight="1">
      <c r="A125" s="143" t="s">
        <v>161</v>
      </c>
      <c r="B125" s="144"/>
      <c r="C125" s="144"/>
      <c r="D125" s="145"/>
    </row>
    <row r="126" spans="1:5" ht="27" customHeight="1">
      <c r="A126" s="181" t="s">
        <v>407</v>
      </c>
      <c r="B126" s="181"/>
      <c r="C126" s="181"/>
      <c r="D126" s="32" t="s">
        <v>8</v>
      </c>
    </row>
    <row r="127" spans="1:5" ht="27" customHeight="1">
      <c r="A127" s="290" t="s">
        <v>164</v>
      </c>
      <c r="B127" s="290"/>
      <c r="C127" s="290"/>
      <c r="D127" s="32" t="s">
        <v>3</v>
      </c>
    </row>
    <row r="128" spans="1:5" ht="27" customHeight="1">
      <c r="A128" s="175" t="s">
        <v>25</v>
      </c>
      <c r="B128" s="175"/>
      <c r="C128" s="175"/>
      <c r="D128" s="4"/>
      <c r="E128" s="5">
        <v>3</v>
      </c>
    </row>
    <row r="129" spans="1:5" ht="27" customHeight="1">
      <c r="A129" s="175" t="s">
        <v>26</v>
      </c>
      <c r="B129" s="175"/>
      <c r="C129" s="175"/>
      <c r="D129" s="4"/>
      <c r="E129" s="5">
        <v>3</v>
      </c>
    </row>
    <row r="130" spans="1:5" ht="27" customHeight="1">
      <c r="A130" s="175" t="s">
        <v>27</v>
      </c>
      <c r="B130" s="175"/>
      <c r="C130" s="175"/>
      <c r="D130" s="4"/>
      <c r="E130" s="5">
        <v>3</v>
      </c>
    </row>
    <row r="131" spans="1:5" ht="27" customHeight="1">
      <c r="A131" s="180" t="s">
        <v>28</v>
      </c>
      <c r="B131" s="180"/>
      <c r="C131" s="180"/>
      <c r="D131" s="4"/>
      <c r="E131" s="5">
        <v>3</v>
      </c>
    </row>
    <row r="132" spans="1:5" ht="27" customHeight="1">
      <c r="A132" s="175" t="s">
        <v>29</v>
      </c>
      <c r="B132" s="175"/>
      <c r="C132" s="175"/>
      <c r="D132" s="4"/>
      <c r="E132" s="5">
        <v>3</v>
      </c>
    </row>
    <row r="133" spans="1:5" ht="27" customHeight="1">
      <c r="A133" s="175" t="s">
        <v>30</v>
      </c>
      <c r="B133" s="175"/>
      <c r="C133" s="175"/>
      <c r="D133" s="4"/>
      <c r="E133" s="5">
        <v>3</v>
      </c>
    </row>
    <row r="134" spans="1:5" ht="27" customHeight="1">
      <c r="A134" s="175" t="s">
        <v>31</v>
      </c>
      <c r="B134" s="175"/>
      <c r="C134" s="175"/>
      <c r="D134" s="4"/>
      <c r="E134" s="5">
        <v>3</v>
      </c>
    </row>
    <row r="135" spans="1:5" ht="27" customHeight="1">
      <c r="A135" s="175" t="s">
        <v>32</v>
      </c>
      <c r="B135" s="175"/>
      <c r="C135" s="175"/>
      <c r="D135" s="4"/>
      <c r="E135" s="5">
        <v>3</v>
      </c>
    </row>
    <row r="136" spans="1:5" ht="27" customHeight="1">
      <c r="A136" s="169" t="s">
        <v>150</v>
      </c>
      <c r="B136" s="170"/>
      <c r="C136" s="170"/>
      <c r="D136" s="32" t="s">
        <v>3</v>
      </c>
      <c r="E136" s="6"/>
    </row>
    <row r="137" spans="1:5" ht="27" customHeight="1">
      <c r="A137" s="167" t="s">
        <v>33</v>
      </c>
      <c r="B137" s="168"/>
      <c r="C137" s="168"/>
      <c r="D137" s="2"/>
      <c r="E137" s="6">
        <v>3</v>
      </c>
    </row>
    <row r="138" spans="1:5" ht="27" customHeight="1">
      <c r="A138" s="167" t="s">
        <v>34</v>
      </c>
      <c r="B138" s="168"/>
      <c r="C138" s="168"/>
      <c r="D138" s="2"/>
      <c r="E138" s="6">
        <v>3</v>
      </c>
    </row>
    <row r="139" spans="1:5" ht="27" customHeight="1">
      <c r="A139" s="167" t="s">
        <v>35</v>
      </c>
      <c r="B139" s="168"/>
      <c r="C139" s="168"/>
      <c r="D139" s="2"/>
      <c r="E139" s="6">
        <v>3</v>
      </c>
    </row>
    <row r="140" spans="1:5" ht="27" customHeight="1">
      <c r="A140" s="292" t="s">
        <v>381</v>
      </c>
      <c r="B140" s="293"/>
      <c r="C140" s="293"/>
      <c r="D140" s="32" t="s">
        <v>3</v>
      </c>
      <c r="E140" s="6"/>
    </row>
    <row r="141" spans="1:5" ht="27" customHeight="1">
      <c r="A141" s="294" t="s">
        <v>383</v>
      </c>
      <c r="B141" s="295"/>
      <c r="C141" s="295"/>
      <c r="D141" s="2"/>
      <c r="E141" s="6">
        <v>3</v>
      </c>
    </row>
    <row r="142" spans="1:5" ht="80.25" customHeight="1">
      <c r="A142" s="294" t="s">
        <v>384</v>
      </c>
      <c r="B142" s="295"/>
      <c r="C142" s="295"/>
      <c r="D142" s="2"/>
      <c r="E142" s="6">
        <v>3</v>
      </c>
    </row>
    <row r="143" spans="1:5" ht="27" customHeight="1">
      <c r="A143" s="294" t="s">
        <v>385</v>
      </c>
      <c r="B143" s="295"/>
      <c r="C143" s="295"/>
      <c r="D143" s="2"/>
      <c r="E143" s="6">
        <v>3</v>
      </c>
    </row>
    <row r="144" spans="1:5" ht="27" customHeight="1">
      <c r="A144" s="172" t="s">
        <v>386</v>
      </c>
      <c r="B144" s="173"/>
      <c r="C144" s="173"/>
      <c r="D144" s="2"/>
      <c r="E144" s="6">
        <v>3</v>
      </c>
    </row>
    <row r="145" spans="1:5" ht="27" customHeight="1">
      <c r="A145" s="116" t="s">
        <v>165</v>
      </c>
      <c r="B145" s="116"/>
      <c r="C145" s="116"/>
      <c r="D145" s="37">
        <f>SUM(D128:D144)</f>
        <v>0</v>
      </c>
      <c r="E145" s="7">
        <f>SUM(E128:E144)</f>
        <v>45</v>
      </c>
    </row>
    <row r="146" spans="1:5" ht="36.75" customHeight="1" thickBot="1">
      <c r="A146" s="38" t="s">
        <v>106</v>
      </c>
      <c r="B146" s="123" t="s">
        <v>131</v>
      </c>
      <c r="C146" s="123"/>
      <c r="D146" s="123"/>
    </row>
    <row r="147" spans="1:5" ht="27" customHeight="1">
      <c r="A147" s="193" t="s">
        <v>166</v>
      </c>
      <c r="B147" s="194"/>
      <c r="C147" s="39" t="s">
        <v>152</v>
      </c>
      <c r="D147" s="40" t="s">
        <v>153</v>
      </c>
    </row>
    <row r="148" spans="1:5" ht="27" customHeight="1" thickBot="1">
      <c r="A148" s="195"/>
      <c r="B148" s="196"/>
      <c r="C148" s="41">
        <f>D145</f>
        <v>0</v>
      </c>
      <c r="D148" s="42">
        <f>C148/45*100</f>
        <v>0</v>
      </c>
    </row>
    <row r="149" spans="1:5" ht="36" customHeight="1">
      <c r="A149" s="139"/>
      <c r="B149" s="140"/>
      <c r="C149" s="140"/>
      <c r="D149" s="141"/>
    </row>
    <row r="150" spans="1:5" ht="36" customHeight="1">
      <c r="A150" s="167" t="s">
        <v>453</v>
      </c>
      <c r="B150" s="168"/>
      <c r="C150" s="168"/>
      <c r="D150" s="171"/>
    </row>
    <row r="151" spans="1:5" ht="27" customHeight="1">
      <c r="A151" s="169" t="s">
        <v>387</v>
      </c>
      <c r="B151" s="170"/>
      <c r="C151" s="170"/>
      <c r="D151" s="31" t="s">
        <v>8</v>
      </c>
    </row>
    <row r="152" spans="1:5" ht="27" customHeight="1">
      <c r="A152" s="169" t="s">
        <v>164</v>
      </c>
      <c r="B152" s="170"/>
      <c r="C152" s="170"/>
      <c r="D152" s="32" t="s">
        <v>3</v>
      </c>
    </row>
    <row r="153" spans="1:5" ht="27" customHeight="1">
      <c r="A153" s="103" t="s">
        <v>454</v>
      </c>
      <c r="B153" s="104"/>
      <c r="C153" s="105"/>
      <c r="D153" s="100"/>
      <c r="E153" s="6">
        <v>3</v>
      </c>
    </row>
    <row r="154" spans="1:5" ht="27" customHeight="1">
      <c r="A154" s="103" t="s">
        <v>455</v>
      </c>
      <c r="B154" s="104"/>
      <c r="C154" s="105"/>
      <c r="D154" s="100"/>
      <c r="E154" s="6">
        <v>3</v>
      </c>
    </row>
    <row r="155" spans="1:5" ht="27" customHeight="1">
      <c r="A155" s="103" t="s">
        <v>456</v>
      </c>
      <c r="B155" s="104"/>
      <c r="C155" s="105"/>
      <c r="D155" s="100"/>
      <c r="E155" s="6">
        <v>3</v>
      </c>
    </row>
    <row r="156" spans="1:5" ht="27" customHeight="1">
      <c r="A156" s="103" t="s">
        <v>457</v>
      </c>
      <c r="B156" s="104"/>
      <c r="C156" s="105"/>
      <c r="D156" s="100"/>
      <c r="E156" s="6">
        <v>3</v>
      </c>
    </row>
    <row r="157" spans="1:5" ht="27" customHeight="1">
      <c r="A157" s="120" t="s">
        <v>150</v>
      </c>
      <c r="B157" s="121"/>
      <c r="C157" s="122"/>
      <c r="D157" s="32" t="s">
        <v>3</v>
      </c>
      <c r="E157" s="6"/>
    </row>
    <row r="158" spans="1:5" ht="27" customHeight="1">
      <c r="A158" s="103" t="s">
        <v>458</v>
      </c>
      <c r="B158" s="104"/>
      <c r="C158" s="105"/>
      <c r="D158" s="2"/>
      <c r="E158" s="6">
        <v>3</v>
      </c>
    </row>
    <row r="159" spans="1:5" ht="27" customHeight="1">
      <c r="A159" s="103" t="s">
        <v>36</v>
      </c>
      <c r="B159" s="104"/>
      <c r="C159" s="105"/>
      <c r="D159" s="2"/>
      <c r="E159" s="6">
        <v>3</v>
      </c>
    </row>
    <row r="160" spans="1:5" ht="27" customHeight="1">
      <c r="A160" s="103" t="s">
        <v>37</v>
      </c>
      <c r="B160" s="104"/>
      <c r="C160" s="105"/>
      <c r="D160" s="2"/>
      <c r="E160" s="6">
        <v>3</v>
      </c>
    </row>
    <row r="161" spans="1:5" ht="27" customHeight="1">
      <c r="A161" s="185" t="s">
        <v>381</v>
      </c>
      <c r="B161" s="186"/>
      <c r="C161" s="187"/>
      <c r="D161" s="32" t="s">
        <v>3</v>
      </c>
      <c r="E161" s="6"/>
    </row>
    <row r="162" spans="1:5" ht="27" customHeight="1">
      <c r="A162" s="103" t="s">
        <v>38</v>
      </c>
      <c r="B162" s="104"/>
      <c r="C162" s="105"/>
      <c r="D162" s="2"/>
      <c r="E162" s="6">
        <v>3</v>
      </c>
    </row>
    <row r="163" spans="1:5" ht="27" customHeight="1">
      <c r="A163" s="103" t="s">
        <v>39</v>
      </c>
      <c r="B163" s="104"/>
      <c r="C163" s="105"/>
      <c r="D163" s="2"/>
      <c r="E163" s="6">
        <v>3</v>
      </c>
    </row>
    <row r="164" spans="1:5" ht="28.5" customHeight="1">
      <c r="A164" s="103" t="s">
        <v>40</v>
      </c>
      <c r="B164" s="104"/>
      <c r="C164" s="105"/>
      <c r="D164" s="2"/>
      <c r="E164" s="6">
        <v>3</v>
      </c>
    </row>
    <row r="165" spans="1:5" ht="27" customHeight="1">
      <c r="A165" s="103" t="s">
        <v>41</v>
      </c>
      <c r="B165" s="104"/>
      <c r="C165" s="105"/>
      <c r="D165" s="2"/>
      <c r="E165" s="6">
        <v>3</v>
      </c>
    </row>
    <row r="166" spans="1:5" ht="27" customHeight="1">
      <c r="A166" s="103" t="s">
        <v>459</v>
      </c>
      <c r="B166" s="104"/>
      <c r="C166" s="105"/>
      <c r="D166" s="2"/>
      <c r="E166" s="6">
        <v>3</v>
      </c>
    </row>
    <row r="167" spans="1:5" ht="27" customHeight="1">
      <c r="A167" s="116" t="s">
        <v>167</v>
      </c>
      <c r="B167" s="116"/>
      <c r="C167" s="116"/>
      <c r="D167" s="37">
        <f>SUM(D153:D166)</f>
        <v>0</v>
      </c>
      <c r="E167" s="7">
        <f>SUM(E153:E166)</f>
        <v>36</v>
      </c>
    </row>
    <row r="168" spans="1:5" ht="33" customHeight="1" thickBot="1">
      <c r="A168" s="43" t="s">
        <v>106</v>
      </c>
      <c r="B168" s="123" t="s">
        <v>131</v>
      </c>
      <c r="C168" s="123"/>
      <c r="D168" s="123"/>
    </row>
    <row r="169" spans="1:5" ht="27" customHeight="1">
      <c r="A169" s="183" t="s">
        <v>168</v>
      </c>
      <c r="B169" s="184"/>
      <c r="C169" s="39" t="s">
        <v>152</v>
      </c>
      <c r="D169" s="40" t="s">
        <v>153</v>
      </c>
    </row>
    <row r="170" spans="1:5" ht="27" customHeight="1" thickBot="1">
      <c r="A170" s="111"/>
      <c r="B170" s="112"/>
      <c r="C170" s="41">
        <f>D167</f>
        <v>0</v>
      </c>
      <c r="D170" s="42">
        <f>C170/36*100</f>
        <v>0</v>
      </c>
    </row>
    <row r="171" spans="1:5" ht="27" customHeight="1">
      <c r="A171" s="136"/>
      <c r="B171" s="137"/>
      <c r="C171" s="137"/>
      <c r="D171" s="138"/>
    </row>
    <row r="172" spans="1:5" ht="27" customHeight="1">
      <c r="A172" s="143" t="s">
        <v>162</v>
      </c>
      <c r="B172" s="144"/>
      <c r="C172" s="144"/>
      <c r="D172" s="145"/>
    </row>
    <row r="173" spans="1:5" ht="33.75" customHeight="1">
      <c r="A173" s="169" t="s">
        <v>394</v>
      </c>
      <c r="B173" s="170"/>
      <c r="C173" s="170"/>
      <c r="D173" s="31" t="s">
        <v>8</v>
      </c>
    </row>
    <row r="174" spans="1:5" ht="27" customHeight="1">
      <c r="A174" s="169" t="s">
        <v>164</v>
      </c>
      <c r="B174" s="170"/>
      <c r="C174" s="170"/>
      <c r="D174" s="32" t="s">
        <v>3</v>
      </c>
    </row>
    <row r="175" spans="1:5" ht="27" customHeight="1">
      <c r="A175" s="143" t="s">
        <v>42</v>
      </c>
      <c r="B175" s="144"/>
      <c r="C175" s="144"/>
      <c r="D175" s="100"/>
      <c r="E175" s="5">
        <v>3</v>
      </c>
    </row>
    <row r="176" spans="1:5" ht="27" customHeight="1">
      <c r="A176" s="143" t="s">
        <v>43</v>
      </c>
      <c r="B176" s="144"/>
      <c r="C176" s="144"/>
      <c r="D176" s="100"/>
      <c r="E176" s="5">
        <v>3</v>
      </c>
    </row>
    <row r="177" spans="1:5" ht="27" customHeight="1">
      <c r="A177" s="143" t="s">
        <v>44</v>
      </c>
      <c r="B177" s="144"/>
      <c r="C177" s="144"/>
      <c r="D177" s="100"/>
      <c r="E177" s="5">
        <v>3</v>
      </c>
    </row>
    <row r="178" spans="1:5" ht="27" customHeight="1">
      <c r="A178" s="204" t="s">
        <v>45</v>
      </c>
      <c r="B178" s="205"/>
      <c r="C178" s="205"/>
      <c r="D178" s="100"/>
      <c r="E178" s="5">
        <v>3</v>
      </c>
    </row>
    <row r="179" spans="1:5" ht="27" customHeight="1">
      <c r="A179" s="143" t="s">
        <v>46</v>
      </c>
      <c r="B179" s="144"/>
      <c r="C179" s="144"/>
      <c r="D179" s="100"/>
      <c r="E179" s="5">
        <v>3</v>
      </c>
    </row>
    <row r="180" spans="1:5" ht="27" customHeight="1">
      <c r="A180" s="143" t="s">
        <v>47</v>
      </c>
      <c r="B180" s="144"/>
      <c r="C180" s="144"/>
      <c r="D180" s="100"/>
      <c r="E180" s="5">
        <v>3</v>
      </c>
    </row>
    <row r="181" spans="1:5" ht="27" customHeight="1">
      <c r="A181" s="143" t="s">
        <v>48</v>
      </c>
      <c r="B181" s="144"/>
      <c r="C181" s="144"/>
      <c r="D181" s="100"/>
      <c r="E181" s="5">
        <v>3</v>
      </c>
    </row>
    <row r="182" spans="1:5" ht="27" customHeight="1">
      <c r="A182" s="143" t="s">
        <v>49</v>
      </c>
      <c r="B182" s="144"/>
      <c r="C182" s="144"/>
      <c r="D182" s="100"/>
      <c r="E182" s="5">
        <v>3</v>
      </c>
    </row>
    <row r="183" spans="1:5" ht="27" customHeight="1">
      <c r="A183" s="169" t="s">
        <v>150</v>
      </c>
      <c r="B183" s="170"/>
      <c r="C183" s="170"/>
      <c r="D183" s="32" t="s">
        <v>3</v>
      </c>
    </row>
    <row r="184" spans="1:5" ht="27" customHeight="1">
      <c r="A184" s="143" t="s">
        <v>50</v>
      </c>
      <c r="B184" s="144"/>
      <c r="C184" s="144"/>
      <c r="D184" s="2"/>
      <c r="E184" s="5">
        <v>3</v>
      </c>
    </row>
    <row r="185" spans="1:5" ht="27" customHeight="1">
      <c r="A185" s="143" t="s">
        <v>51</v>
      </c>
      <c r="B185" s="144"/>
      <c r="C185" s="144"/>
      <c r="D185" s="2"/>
      <c r="E185" s="5">
        <v>3</v>
      </c>
    </row>
    <row r="186" spans="1:5" ht="27" customHeight="1">
      <c r="A186" s="143" t="s">
        <v>52</v>
      </c>
      <c r="B186" s="144"/>
      <c r="C186" s="144"/>
      <c r="D186" s="2"/>
      <c r="E186" s="5">
        <v>3</v>
      </c>
    </row>
    <row r="187" spans="1:5" ht="27" customHeight="1">
      <c r="A187" s="204" t="s">
        <v>53</v>
      </c>
      <c r="B187" s="205"/>
      <c r="C187" s="205"/>
      <c r="D187" s="2"/>
      <c r="E187" s="5">
        <v>3</v>
      </c>
    </row>
    <row r="188" spans="1:5" ht="27" customHeight="1">
      <c r="A188" s="143" t="s">
        <v>54</v>
      </c>
      <c r="B188" s="144"/>
      <c r="C188" s="144"/>
      <c r="D188" s="2"/>
      <c r="E188" s="5">
        <v>3</v>
      </c>
    </row>
    <row r="189" spans="1:5" ht="27" customHeight="1">
      <c r="A189" s="143" t="s">
        <v>55</v>
      </c>
      <c r="B189" s="144"/>
      <c r="C189" s="144"/>
      <c r="D189" s="2"/>
      <c r="E189" s="5">
        <v>3</v>
      </c>
    </row>
    <row r="190" spans="1:5" ht="31.5" customHeight="1">
      <c r="A190" s="292" t="s">
        <v>381</v>
      </c>
      <c r="B190" s="293"/>
      <c r="C190" s="293"/>
      <c r="D190" s="32" t="s">
        <v>3</v>
      </c>
      <c r="E190" s="5"/>
    </row>
    <row r="191" spans="1:5" ht="27" customHeight="1">
      <c r="A191" s="143" t="s">
        <v>388</v>
      </c>
      <c r="B191" s="144"/>
      <c r="C191" s="144"/>
      <c r="D191" s="2"/>
      <c r="E191" s="5">
        <v>3</v>
      </c>
    </row>
    <row r="192" spans="1:5" ht="27" customHeight="1">
      <c r="A192" s="143" t="s">
        <v>389</v>
      </c>
      <c r="B192" s="144"/>
      <c r="C192" s="144"/>
      <c r="D192" s="2"/>
      <c r="E192" s="5">
        <v>3</v>
      </c>
    </row>
    <row r="193" spans="1:5" ht="27" customHeight="1">
      <c r="A193" s="143" t="s">
        <v>390</v>
      </c>
      <c r="B193" s="144"/>
      <c r="C193" s="144"/>
      <c r="D193" s="2"/>
      <c r="E193" s="5">
        <v>3</v>
      </c>
    </row>
    <row r="194" spans="1:5" ht="29.25" customHeight="1">
      <c r="A194" s="204" t="s">
        <v>391</v>
      </c>
      <c r="B194" s="205"/>
      <c r="C194" s="205"/>
      <c r="D194" s="2"/>
      <c r="E194" s="5">
        <v>3</v>
      </c>
    </row>
    <row r="195" spans="1:5" ht="27" customHeight="1">
      <c r="A195" s="143" t="s">
        <v>392</v>
      </c>
      <c r="B195" s="144"/>
      <c r="C195" s="144"/>
      <c r="D195" s="2"/>
      <c r="E195" s="5">
        <v>3</v>
      </c>
    </row>
    <row r="196" spans="1:5" ht="27" customHeight="1">
      <c r="A196" s="143" t="s">
        <v>393</v>
      </c>
      <c r="B196" s="144"/>
      <c r="C196" s="144"/>
      <c r="D196" s="2"/>
      <c r="E196" s="5">
        <v>3</v>
      </c>
    </row>
    <row r="197" spans="1:5" ht="27" customHeight="1">
      <c r="A197" s="116" t="s">
        <v>172</v>
      </c>
      <c r="B197" s="116"/>
      <c r="C197" s="116"/>
      <c r="D197" s="37">
        <f>SUM(D175:D196)</f>
        <v>0</v>
      </c>
      <c r="E197" s="5">
        <f>SUM(E175:E196)</f>
        <v>60</v>
      </c>
    </row>
    <row r="198" spans="1:5" ht="27" customHeight="1" thickBot="1">
      <c r="A198" s="44" t="s">
        <v>106</v>
      </c>
      <c r="B198" s="123" t="s">
        <v>131</v>
      </c>
      <c r="C198" s="123"/>
      <c r="D198" s="123"/>
      <c r="E198" s="5"/>
    </row>
    <row r="199" spans="1:5" ht="27" customHeight="1">
      <c r="A199" s="109" t="s">
        <v>173</v>
      </c>
      <c r="B199" s="110"/>
      <c r="C199" s="39" t="s">
        <v>152</v>
      </c>
      <c r="D199" s="40" t="s">
        <v>153</v>
      </c>
    </row>
    <row r="200" spans="1:5" ht="27" customHeight="1" thickBot="1">
      <c r="A200" s="111"/>
      <c r="B200" s="112"/>
      <c r="C200" s="41">
        <f>D197</f>
        <v>0</v>
      </c>
      <c r="D200" s="42">
        <f>C200/60*100</f>
        <v>0</v>
      </c>
    </row>
    <row r="201" spans="1:5" ht="27" customHeight="1" thickBot="1">
      <c r="A201" s="106"/>
      <c r="B201" s="107"/>
      <c r="C201" s="107"/>
      <c r="D201" s="108"/>
    </row>
    <row r="202" spans="1:5" ht="33" customHeight="1">
      <c r="A202" s="109" t="s">
        <v>174</v>
      </c>
      <c r="B202" s="110"/>
      <c r="C202" s="39" t="s">
        <v>175</v>
      </c>
      <c r="D202" s="45" t="s">
        <v>176</v>
      </c>
    </row>
    <row r="203" spans="1:5" ht="27" customHeight="1" thickBot="1">
      <c r="A203" s="111"/>
      <c r="B203" s="112"/>
      <c r="C203" s="46">
        <f>C123+C148+C170+C200</f>
        <v>0</v>
      </c>
      <c r="D203" s="47">
        <f>C203/195*100</f>
        <v>0</v>
      </c>
      <c r="E203" s="7">
        <f>E120+E145+E167+E197</f>
        <v>195</v>
      </c>
    </row>
    <row r="204" spans="1:5" ht="27" customHeight="1">
      <c r="A204" s="128"/>
      <c r="B204" s="128"/>
      <c r="C204" s="128"/>
      <c r="D204" s="128"/>
    </row>
    <row r="205" spans="1:5" ht="27" customHeight="1">
      <c r="A205" s="289" t="s">
        <v>415</v>
      </c>
      <c r="B205" s="289"/>
      <c r="C205" s="289"/>
      <c r="D205" s="289"/>
    </row>
    <row r="206" spans="1:5" ht="36" customHeight="1">
      <c r="A206" s="143" t="s">
        <v>177</v>
      </c>
      <c r="B206" s="144"/>
      <c r="C206" s="144"/>
      <c r="D206" s="145"/>
    </row>
    <row r="207" spans="1:5" ht="27" customHeight="1">
      <c r="A207" s="169" t="s">
        <v>406</v>
      </c>
      <c r="B207" s="170"/>
      <c r="C207" s="170"/>
      <c r="D207" s="31" t="s">
        <v>8</v>
      </c>
    </row>
    <row r="208" spans="1:5" ht="27" customHeight="1">
      <c r="A208" s="169" t="s">
        <v>164</v>
      </c>
      <c r="B208" s="170"/>
      <c r="C208" s="170"/>
      <c r="D208" s="32" t="s">
        <v>3</v>
      </c>
    </row>
    <row r="209" spans="1:5" ht="27" customHeight="1">
      <c r="A209" s="143" t="s">
        <v>56</v>
      </c>
      <c r="B209" s="144"/>
      <c r="C209" s="144"/>
      <c r="D209" s="101"/>
      <c r="E209" s="6">
        <v>3</v>
      </c>
    </row>
    <row r="210" spans="1:5" ht="27" customHeight="1">
      <c r="A210" s="143" t="s">
        <v>57</v>
      </c>
      <c r="B210" s="144"/>
      <c r="C210" s="144"/>
      <c r="D210" s="101"/>
      <c r="E210" s="6">
        <v>3</v>
      </c>
    </row>
    <row r="211" spans="1:5" ht="27" customHeight="1">
      <c r="A211" s="143" t="s">
        <v>58</v>
      </c>
      <c r="B211" s="144"/>
      <c r="C211" s="144"/>
      <c r="D211" s="101"/>
      <c r="E211" s="6">
        <v>3</v>
      </c>
    </row>
    <row r="212" spans="1:5" ht="27" customHeight="1">
      <c r="A212" s="204" t="s">
        <v>59</v>
      </c>
      <c r="B212" s="205"/>
      <c r="C212" s="205"/>
      <c r="D212" s="101"/>
      <c r="E212" s="6">
        <v>3</v>
      </c>
    </row>
    <row r="213" spans="1:5" ht="27" customHeight="1">
      <c r="A213" s="169" t="s">
        <v>150</v>
      </c>
      <c r="B213" s="170"/>
      <c r="C213" s="170"/>
      <c r="D213" s="32" t="s">
        <v>3</v>
      </c>
    </row>
    <row r="214" spans="1:5" ht="27" customHeight="1">
      <c r="A214" s="143" t="s">
        <v>60</v>
      </c>
      <c r="B214" s="144"/>
      <c r="C214" s="144"/>
      <c r="D214" s="2"/>
      <c r="E214" s="6">
        <v>3</v>
      </c>
    </row>
    <row r="215" spans="1:5" ht="27" customHeight="1">
      <c r="A215" s="143" t="s">
        <v>61</v>
      </c>
      <c r="B215" s="144"/>
      <c r="C215" s="144"/>
      <c r="D215" s="2"/>
      <c r="E215" s="6">
        <v>3</v>
      </c>
    </row>
    <row r="216" spans="1:5" ht="27" customHeight="1">
      <c r="A216" s="292" t="s">
        <v>381</v>
      </c>
      <c r="B216" s="293"/>
      <c r="C216" s="293"/>
      <c r="D216" s="32" t="s">
        <v>3</v>
      </c>
      <c r="E216" s="6"/>
    </row>
    <row r="217" spans="1:5" ht="27" customHeight="1">
      <c r="A217" s="294" t="s">
        <v>396</v>
      </c>
      <c r="B217" s="295"/>
      <c r="C217" s="295"/>
      <c r="D217" s="2"/>
      <c r="E217" s="6">
        <v>3</v>
      </c>
    </row>
    <row r="218" spans="1:5" ht="27.75" customHeight="1">
      <c r="A218" s="294" t="s">
        <v>397</v>
      </c>
      <c r="B218" s="295"/>
      <c r="C218" s="295"/>
      <c r="D218" s="2"/>
      <c r="E218" s="6">
        <v>3</v>
      </c>
    </row>
    <row r="219" spans="1:5" ht="27" customHeight="1">
      <c r="A219" s="294" t="s">
        <v>398</v>
      </c>
      <c r="B219" s="295"/>
      <c r="C219" s="295"/>
      <c r="D219" s="2"/>
      <c r="E219" s="6">
        <v>3</v>
      </c>
    </row>
    <row r="220" spans="1:5" ht="27" customHeight="1">
      <c r="A220" s="172" t="s">
        <v>399</v>
      </c>
      <c r="B220" s="173"/>
      <c r="C220" s="173"/>
      <c r="D220" s="2"/>
      <c r="E220" s="6">
        <v>3</v>
      </c>
    </row>
    <row r="221" spans="1:5" ht="27" customHeight="1">
      <c r="A221" s="116" t="s">
        <v>180</v>
      </c>
      <c r="B221" s="116"/>
      <c r="C221" s="116"/>
      <c r="D221" s="37">
        <f>SUM(D209:D220)</f>
        <v>0</v>
      </c>
      <c r="E221" s="7">
        <f>SUM(E209:E220)</f>
        <v>30</v>
      </c>
    </row>
    <row r="222" spans="1:5" ht="35.25" customHeight="1" thickBot="1">
      <c r="A222" s="48" t="s">
        <v>106</v>
      </c>
      <c r="B222" s="123" t="s">
        <v>131</v>
      </c>
      <c r="C222" s="123"/>
      <c r="D222" s="123"/>
    </row>
    <row r="223" spans="1:5" ht="27" customHeight="1">
      <c r="A223" s="109" t="s">
        <v>181</v>
      </c>
      <c r="B223" s="110"/>
      <c r="C223" s="39" t="s">
        <v>152</v>
      </c>
      <c r="D223" s="40" t="s">
        <v>153</v>
      </c>
    </row>
    <row r="224" spans="1:5" ht="27" customHeight="1" thickBot="1">
      <c r="A224" s="111"/>
      <c r="B224" s="112"/>
      <c r="C224" s="49">
        <f>D221</f>
        <v>0</v>
      </c>
      <c r="D224" s="42">
        <f>C224/30*100</f>
        <v>0</v>
      </c>
    </row>
    <row r="225" spans="1:5" ht="27" customHeight="1">
      <c r="A225" s="282"/>
      <c r="B225" s="283"/>
      <c r="C225" s="283"/>
      <c r="D225" s="284"/>
    </row>
    <row r="226" spans="1:5" ht="27" customHeight="1">
      <c r="A226" s="103" t="s">
        <v>178</v>
      </c>
      <c r="B226" s="104"/>
      <c r="C226" s="104"/>
      <c r="D226" s="288"/>
    </row>
    <row r="227" spans="1:5" ht="27" customHeight="1">
      <c r="A227" s="120" t="s">
        <v>405</v>
      </c>
      <c r="B227" s="121"/>
      <c r="C227" s="122"/>
      <c r="D227" s="31" t="s">
        <v>8</v>
      </c>
    </row>
    <row r="228" spans="1:5" ht="27" customHeight="1">
      <c r="A228" s="169" t="s">
        <v>184</v>
      </c>
      <c r="B228" s="170"/>
      <c r="C228" s="170"/>
      <c r="D228" s="32" t="s">
        <v>3</v>
      </c>
    </row>
    <row r="229" spans="1:5" ht="27" customHeight="1">
      <c r="A229" s="103" t="s">
        <v>62</v>
      </c>
      <c r="B229" s="104"/>
      <c r="C229" s="105"/>
      <c r="D229" s="76"/>
      <c r="E229" s="6">
        <v>3</v>
      </c>
    </row>
    <row r="230" spans="1:5" ht="27" customHeight="1">
      <c r="A230" s="103" t="s">
        <v>63</v>
      </c>
      <c r="B230" s="104"/>
      <c r="C230" s="105"/>
      <c r="D230" s="76"/>
      <c r="E230" s="6">
        <v>3</v>
      </c>
    </row>
    <row r="231" spans="1:5" ht="33.75" customHeight="1">
      <c r="A231" s="103" t="s">
        <v>64</v>
      </c>
      <c r="B231" s="104"/>
      <c r="C231" s="105"/>
      <c r="D231" s="76"/>
      <c r="E231" s="6">
        <v>3</v>
      </c>
    </row>
    <row r="232" spans="1:5" ht="27" customHeight="1">
      <c r="A232" s="120" t="s">
        <v>150</v>
      </c>
      <c r="B232" s="121"/>
      <c r="C232" s="122"/>
      <c r="D232" s="32" t="s">
        <v>3</v>
      </c>
    </row>
    <row r="233" spans="1:5" ht="27" customHeight="1">
      <c r="A233" s="103" t="s">
        <v>65</v>
      </c>
      <c r="B233" s="104"/>
      <c r="C233" s="105"/>
      <c r="D233" s="102"/>
      <c r="E233" s="6">
        <v>3</v>
      </c>
    </row>
    <row r="234" spans="1:5" ht="33.75" customHeight="1">
      <c r="A234" s="103" t="s">
        <v>66</v>
      </c>
      <c r="B234" s="104"/>
      <c r="C234" s="105"/>
      <c r="D234" s="102"/>
      <c r="E234" s="6">
        <v>3</v>
      </c>
    </row>
    <row r="235" spans="1:5" ht="27" customHeight="1">
      <c r="A235" s="103" t="s">
        <v>67</v>
      </c>
      <c r="B235" s="104"/>
      <c r="C235" s="105"/>
      <c r="D235" s="102"/>
      <c r="E235" s="6">
        <v>3</v>
      </c>
    </row>
    <row r="236" spans="1:5" ht="27" customHeight="1">
      <c r="A236" s="185" t="s">
        <v>381</v>
      </c>
      <c r="B236" s="186"/>
      <c r="C236" s="187"/>
      <c r="D236" s="32" t="s">
        <v>3</v>
      </c>
      <c r="E236" s="6"/>
    </row>
    <row r="237" spans="1:5" ht="27" customHeight="1">
      <c r="A237" s="285" t="s">
        <v>400</v>
      </c>
      <c r="B237" s="286"/>
      <c r="C237" s="287"/>
      <c r="D237" s="102"/>
      <c r="E237" s="6">
        <v>3</v>
      </c>
    </row>
    <row r="238" spans="1:5" ht="27" customHeight="1">
      <c r="A238" s="285" t="s">
        <v>401</v>
      </c>
      <c r="B238" s="286"/>
      <c r="C238" s="287"/>
      <c r="D238" s="102"/>
      <c r="E238" s="6">
        <v>3</v>
      </c>
    </row>
    <row r="239" spans="1:5" ht="28.5" customHeight="1">
      <c r="A239" s="285" t="s">
        <v>402</v>
      </c>
      <c r="B239" s="286"/>
      <c r="C239" s="287"/>
      <c r="D239" s="102"/>
      <c r="E239" s="6">
        <v>3</v>
      </c>
    </row>
    <row r="240" spans="1:5" ht="27" customHeight="1">
      <c r="A240" s="285" t="s">
        <v>403</v>
      </c>
      <c r="B240" s="286"/>
      <c r="C240" s="287"/>
      <c r="D240" s="102"/>
      <c r="E240" s="6">
        <v>3</v>
      </c>
    </row>
    <row r="241" spans="1:5" ht="27" customHeight="1">
      <c r="A241" s="285" t="s">
        <v>404</v>
      </c>
      <c r="B241" s="286"/>
      <c r="C241" s="287"/>
      <c r="D241" s="102"/>
      <c r="E241" s="6">
        <v>3</v>
      </c>
    </row>
    <row r="242" spans="1:5" ht="27" customHeight="1">
      <c r="A242" s="116" t="s">
        <v>182</v>
      </c>
      <c r="B242" s="116"/>
      <c r="C242" s="116"/>
      <c r="D242" s="37">
        <f>SUM(D229:D241)</f>
        <v>0</v>
      </c>
      <c r="E242" s="7">
        <f>SUM(E229:E241)</f>
        <v>33</v>
      </c>
    </row>
    <row r="243" spans="1:5" ht="33.75" customHeight="1" thickBot="1">
      <c r="A243" s="44" t="s">
        <v>106</v>
      </c>
      <c r="B243" s="123" t="s">
        <v>131</v>
      </c>
      <c r="C243" s="123"/>
      <c r="D243" s="123"/>
    </row>
    <row r="244" spans="1:5" ht="27" customHeight="1">
      <c r="A244" s="109" t="s">
        <v>183</v>
      </c>
      <c r="B244" s="110"/>
      <c r="C244" s="39" t="s">
        <v>152</v>
      </c>
      <c r="D244" s="40" t="s">
        <v>153</v>
      </c>
    </row>
    <row r="245" spans="1:5" ht="27" customHeight="1" thickBot="1">
      <c r="A245" s="111"/>
      <c r="B245" s="112"/>
      <c r="C245" s="50">
        <f>D242</f>
        <v>0</v>
      </c>
      <c r="D245" s="51">
        <f>C245/33*100</f>
        <v>0</v>
      </c>
    </row>
    <row r="246" spans="1:5" ht="27" customHeight="1">
      <c r="A246" s="279"/>
      <c r="B246" s="280"/>
      <c r="C246" s="280"/>
      <c r="D246" s="281"/>
    </row>
    <row r="247" spans="1:5" ht="27" customHeight="1">
      <c r="A247" s="143" t="s">
        <v>163</v>
      </c>
      <c r="B247" s="144"/>
      <c r="C247" s="144"/>
      <c r="D247" s="145"/>
    </row>
    <row r="248" spans="1:5" ht="27" customHeight="1">
      <c r="A248" s="169" t="s">
        <v>411</v>
      </c>
      <c r="B248" s="170"/>
      <c r="C248" s="170"/>
      <c r="D248" s="31" t="s">
        <v>8</v>
      </c>
    </row>
    <row r="249" spans="1:5" ht="27" customHeight="1">
      <c r="A249" s="169" t="s">
        <v>149</v>
      </c>
      <c r="B249" s="170"/>
      <c r="C249" s="170"/>
      <c r="D249" s="32" t="s">
        <v>3</v>
      </c>
    </row>
    <row r="250" spans="1:5" ht="27" customHeight="1">
      <c r="A250" s="103" t="s">
        <v>68</v>
      </c>
      <c r="B250" s="104"/>
      <c r="C250" s="105"/>
      <c r="D250" s="100"/>
      <c r="E250" s="6">
        <v>3</v>
      </c>
    </row>
    <row r="251" spans="1:5" ht="27" customHeight="1">
      <c r="A251" s="103" t="s">
        <v>69</v>
      </c>
      <c r="B251" s="104"/>
      <c r="C251" s="105"/>
      <c r="D251" s="100"/>
      <c r="E251" s="6">
        <v>3</v>
      </c>
    </row>
    <row r="252" spans="1:5" ht="27" customHeight="1">
      <c r="A252" s="103" t="s">
        <v>70</v>
      </c>
      <c r="B252" s="104"/>
      <c r="C252" s="105"/>
      <c r="D252" s="100"/>
      <c r="E252" s="6">
        <v>3</v>
      </c>
    </row>
    <row r="253" spans="1:5" ht="27" customHeight="1">
      <c r="A253" s="103" t="s">
        <v>71</v>
      </c>
      <c r="B253" s="104"/>
      <c r="C253" s="105"/>
      <c r="D253" s="100"/>
      <c r="E253" s="6">
        <v>3</v>
      </c>
    </row>
    <row r="254" spans="1:5" ht="27" customHeight="1">
      <c r="A254" s="103" t="s">
        <v>72</v>
      </c>
      <c r="B254" s="104"/>
      <c r="C254" s="105"/>
      <c r="D254" s="100"/>
      <c r="E254" s="6">
        <v>3</v>
      </c>
    </row>
    <row r="255" spans="1:5" ht="27" customHeight="1">
      <c r="A255" s="103" t="s">
        <v>73</v>
      </c>
      <c r="B255" s="104"/>
      <c r="C255" s="105"/>
      <c r="D255" s="100"/>
      <c r="E255" s="6">
        <v>3</v>
      </c>
    </row>
    <row r="256" spans="1:5" ht="27" customHeight="1">
      <c r="A256" s="103" t="s">
        <v>74</v>
      </c>
      <c r="B256" s="104"/>
      <c r="C256" s="105"/>
      <c r="D256" s="100"/>
      <c r="E256" s="6">
        <v>3</v>
      </c>
    </row>
    <row r="257" spans="1:5" ht="27" customHeight="1">
      <c r="A257" s="103" t="s">
        <v>75</v>
      </c>
      <c r="B257" s="104"/>
      <c r="C257" s="105"/>
      <c r="D257" s="100"/>
      <c r="E257" s="6">
        <v>3</v>
      </c>
    </row>
    <row r="258" spans="1:5" ht="27" customHeight="1">
      <c r="A258" s="103" t="s">
        <v>76</v>
      </c>
      <c r="B258" s="104"/>
      <c r="C258" s="105"/>
      <c r="D258" s="100"/>
      <c r="E258" s="6">
        <v>3</v>
      </c>
    </row>
    <row r="259" spans="1:5" ht="27" customHeight="1">
      <c r="A259" s="120" t="s">
        <v>150</v>
      </c>
      <c r="B259" s="121"/>
      <c r="C259" s="122"/>
      <c r="D259" s="32" t="s">
        <v>3</v>
      </c>
    </row>
    <row r="260" spans="1:5" ht="27" customHeight="1">
      <c r="A260" s="197" t="s">
        <v>460</v>
      </c>
      <c r="B260" s="198"/>
      <c r="C260" s="200"/>
      <c r="D260" s="2"/>
      <c r="E260" s="6">
        <v>3</v>
      </c>
    </row>
    <row r="261" spans="1:5" ht="27" customHeight="1">
      <c r="A261" s="103" t="s">
        <v>77</v>
      </c>
      <c r="B261" s="104"/>
      <c r="C261" s="105"/>
      <c r="D261" s="2"/>
      <c r="E261" s="6">
        <v>3</v>
      </c>
    </row>
    <row r="262" spans="1:5" ht="27" customHeight="1">
      <c r="A262" s="103" t="s">
        <v>78</v>
      </c>
      <c r="B262" s="104"/>
      <c r="C262" s="105"/>
      <c r="D262" s="2"/>
      <c r="E262" s="6">
        <v>3</v>
      </c>
    </row>
    <row r="263" spans="1:5" ht="27" customHeight="1">
      <c r="A263" s="103" t="s">
        <v>79</v>
      </c>
      <c r="B263" s="104"/>
      <c r="C263" s="105"/>
      <c r="D263" s="2"/>
      <c r="E263" s="6">
        <v>3</v>
      </c>
    </row>
    <row r="264" spans="1:5" ht="27" customHeight="1">
      <c r="A264" s="103" t="s">
        <v>80</v>
      </c>
      <c r="B264" s="104"/>
      <c r="C264" s="105"/>
      <c r="D264" s="2"/>
      <c r="E264" s="6">
        <v>3</v>
      </c>
    </row>
    <row r="265" spans="1:5" ht="27" customHeight="1">
      <c r="A265" s="103" t="s">
        <v>81</v>
      </c>
      <c r="B265" s="104"/>
      <c r="C265" s="105"/>
      <c r="D265" s="2"/>
      <c r="E265" s="6">
        <v>3</v>
      </c>
    </row>
    <row r="266" spans="1:5" ht="27" customHeight="1">
      <c r="A266" s="103" t="s">
        <v>82</v>
      </c>
      <c r="B266" s="104"/>
      <c r="C266" s="105"/>
      <c r="D266" s="2"/>
      <c r="E266" s="6">
        <v>3</v>
      </c>
    </row>
    <row r="267" spans="1:5" ht="27" customHeight="1">
      <c r="A267" s="103" t="s">
        <v>83</v>
      </c>
      <c r="B267" s="104"/>
      <c r="C267" s="105"/>
      <c r="D267" s="2"/>
      <c r="E267" s="6">
        <v>3</v>
      </c>
    </row>
    <row r="268" spans="1:5" ht="27" customHeight="1">
      <c r="A268" s="103" t="s">
        <v>84</v>
      </c>
      <c r="B268" s="104"/>
      <c r="C268" s="105"/>
      <c r="D268" s="2"/>
      <c r="E268" s="6">
        <v>3</v>
      </c>
    </row>
    <row r="269" spans="1:5" ht="27" customHeight="1">
      <c r="A269" s="185" t="s">
        <v>381</v>
      </c>
      <c r="B269" s="186"/>
      <c r="C269" s="187"/>
      <c r="D269" s="32" t="s">
        <v>3</v>
      </c>
      <c r="E269" s="6"/>
    </row>
    <row r="270" spans="1:5" ht="25.5" customHeight="1">
      <c r="A270" s="285" t="s">
        <v>408</v>
      </c>
      <c r="B270" s="286"/>
      <c r="C270" s="287"/>
      <c r="D270" s="2"/>
      <c r="E270" s="6">
        <v>3</v>
      </c>
    </row>
    <row r="271" spans="1:5" ht="27" customHeight="1">
      <c r="A271" s="285" t="s">
        <v>409</v>
      </c>
      <c r="B271" s="286"/>
      <c r="C271" s="287"/>
      <c r="D271" s="2"/>
      <c r="E271" s="6">
        <v>3</v>
      </c>
    </row>
    <row r="272" spans="1:5" ht="27" customHeight="1">
      <c r="A272" s="285" t="s">
        <v>410</v>
      </c>
      <c r="B272" s="286"/>
      <c r="C272" s="287"/>
      <c r="D272" s="2"/>
      <c r="E272" s="6">
        <v>3</v>
      </c>
    </row>
    <row r="273" spans="1:5" ht="27" customHeight="1">
      <c r="A273" s="116" t="s">
        <v>185</v>
      </c>
      <c r="B273" s="116"/>
      <c r="C273" s="116"/>
      <c r="D273" s="37">
        <f>SUM(D250:D272)</f>
        <v>0</v>
      </c>
      <c r="E273" s="7">
        <f>SUM(E250:E272)</f>
        <v>63</v>
      </c>
    </row>
    <row r="274" spans="1:5" ht="35.25" customHeight="1" thickBot="1">
      <c r="A274" s="38" t="s">
        <v>106</v>
      </c>
      <c r="B274" s="123" t="s">
        <v>131</v>
      </c>
      <c r="C274" s="123"/>
      <c r="D274" s="123"/>
    </row>
    <row r="275" spans="1:5" ht="27" customHeight="1">
      <c r="A275" s="109" t="s">
        <v>186</v>
      </c>
      <c r="B275" s="110"/>
      <c r="C275" s="39" t="s">
        <v>152</v>
      </c>
      <c r="D275" s="40" t="s">
        <v>153</v>
      </c>
    </row>
    <row r="276" spans="1:5" ht="27" customHeight="1" thickBot="1">
      <c r="A276" s="111"/>
      <c r="B276" s="112"/>
      <c r="C276" s="41">
        <f>D273</f>
        <v>0</v>
      </c>
      <c r="D276" s="42">
        <f>C276/63*100</f>
        <v>0</v>
      </c>
    </row>
    <row r="277" spans="1:5" ht="27" customHeight="1">
      <c r="A277" s="136"/>
      <c r="B277" s="137"/>
      <c r="C277" s="137"/>
      <c r="D277" s="138"/>
    </row>
    <row r="278" spans="1:5" ht="27" customHeight="1">
      <c r="A278" s="143" t="s">
        <v>179</v>
      </c>
      <c r="B278" s="144"/>
      <c r="C278" s="144"/>
      <c r="D278" s="145"/>
    </row>
    <row r="279" spans="1:5" ht="27" customHeight="1">
      <c r="A279" s="169" t="s">
        <v>414</v>
      </c>
      <c r="B279" s="170"/>
      <c r="C279" s="170"/>
      <c r="D279" s="31" t="s">
        <v>8</v>
      </c>
    </row>
    <row r="280" spans="1:5" ht="27" customHeight="1">
      <c r="A280" s="169" t="s">
        <v>164</v>
      </c>
      <c r="B280" s="170"/>
      <c r="C280" s="170"/>
      <c r="D280" s="32" t="s">
        <v>3</v>
      </c>
    </row>
    <row r="281" spans="1:5" ht="27" customHeight="1">
      <c r="A281" s="103" t="s">
        <v>85</v>
      </c>
      <c r="B281" s="104"/>
      <c r="C281" s="105"/>
      <c r="D281" s="100"/>
      <c r="E281" s="6">
        <v>3</v>
      </c>
    </row>
    <row r="282" spans="1:5" ht="27" customHeight="1">
      <c r="A282" s="103" t="s">
        <v>86</v>
      </c>
      <c r="B282" s="104"/>
      <c r="C282" s="105"/>
      <c r="D282" s="100"/>
      <c r="E282" s="6">
        <v>3</v>
      </c>
    </row>
    <row r="283" spans="1:5" ht="27" customHeight="1">
      <c r="A283" s="103" t="s">
        <v>87</v>
      </c>
      <c r="B283" s="104"/>
      <c r="C283" s="105"/>
      <c r="D283" s="100"/>
      <c r="E283" s="6">
        <v>3</v>
      </c>
    </row>
    <row r="284" spans="1:5" ht="27" customHeight="1">
      <c r="A284" s="103" t="s">
        <v>88</v>
      </c>
      <c r="B284" s="104"/>
      <c r="C284" s="105"/>
      <c r="D284" s="100"/>
      <c r="E284" s="6">
        <v>3</v>
      </c>
    </row>
    <row r="285" spans="1:5" ht="27" customHeight="1">
      <c r="A285" s="103" t="s">
        <v>89</v>
      </c>
      <c r="B285" s="104"/>
      <c r="C285" s="105"/>
      <c r="D285" s="100"/>
      <c r="E285" s="6">
        <v>3</v>
      </c>
    </row>
    <row r="286" spans="1:5" ht="27" customHeight="1">
      <c r="A286" s="103" t="s">
        <v>90</v>
      </c>
      <c r="B286" s="104"/>
      <c r="C286" s="105"/>
      <c r="D286" s="100"/>
      <c r="E286" s="6">
        <v>3</v>
      </c>
    </row>
    <row r="287" spans="1:5" ht="27" customHeight="1">
      <c r="A287" s="103" t="s">
        <v>91</v>
      </c>
      <c r="B287" s="104"/>
      <c r="C287" s="105"/>
      <c r="D287" s="100"/>
      <c r="E287" s="6">
        <v>3</v>
      </c>
    </row>
    <row r="288" spans="1:5" ht="27" customHeight="1">
      <c r="A288" s="103" t="s">
        <v>92</v>
      </c>
      <c r="B288" s="104"/>
      <c r="C288" s="105"/>
      <c r="D288" s="100"/>
      <c r="E288" s="6">
        <v>3</v>
      </c>
    </row>
    <row r="289" spans="1:5" ht="27" customHeight="1">
      <c r="A289" s="103" t="s">
        <v>93</v>
      </c>
      <c r="B289" s="104"/>
      <c r="C289" s="105"/>
      <c r="D289" s="100"/>
      <c r="E289" s="6">
        <v>3</v>
      </c>
    </row>
    <row r="290" spans="1:5" ht="27" customHeight="1">
      <c r="A290" s="103" t="s">
        <v>100</v>
      </c>
      <c r="B290" s="104"/>
      <c r="C290" s="105"/>
      <c r="D290" s="100"/>
      <c r="E290" s="6">
        <v>3</v>
      </c>
    </row>
    <row r="291" spans="1:5" ht="27" customHeight="1">
      <c r="A291" s="103" t="s">
        <v>101</v>
      </c>
      <c r="B291" s="104"/>
      <c r="C291" s="105"/>
      <c r="D291" s="100"/>
      <c r="E291" s="6">
        <v>3</v>
      </c>
    </row>
    <row r="292" spans="1:5" ht="27" customHeight="1">
      <c r="A292" s="103" t="s">
        <v>102</v>
      </c>
      <c r="B292" s="104"/>
      <c r="C292" s="105"/>
      <c r="D292" s="100"/>
      <c r="E292" s="6">
        <v>3</v>
      </c>
    </row>
    <row r="293" spans="1:5" ht="27" customHeight="1">
      <c r="A293" s="103" t="s">
        <v>103</v>
      </c>
      <c r="B293" s="104"/>
      <c r="C293" s="105"/>
      <c r="D293" s="100"/>
      <c r="E293" s="6">
        <v>3</v>
      </c>
    </row>
    <row r="294" spans="1:5" ht="27" customHeight="1">
      <c r="A294" s="120" t="s">
        <v>150</v>
      </c>
      <c r="B294" s="121"/>
      <c r="C294" s="122"/>
      <c r="D294" s="32" t="s">
        <v>3</v>
      </c>
    </row>
    <row r="295" spans="1:5" ht="27" customHeight="1">
      <c r="A295" s="103" t="s">
        <v>94</v>
      </c>
      <c r="B295" s="104"/>
      <c r="C295" s="105"/>
      <c r="D295" s="2"/>
      <c r="E295" s="6">
        <v>3</v>
      </c>
    </row>
    <row r="296" spans="1:5" ht="27" customHeight="1">
      <c r="A296" s="103" t="s">
        <v>95</v>
      </c>
      <c r="B296" s="104"/>
      <c r="C296" s="105"/>
      <c r="D296" s="2"/>
      <c r="E296" s="6">
        <v>3</v>
      </c>
    </row>
    <row r="297" spans="1:5" ht="27" customHeight="1">
      <c r="A297" s="103" t="s">
        <v>96</v>
      </c>
      <c r="B297" s="104"/>
      <c r="C297" s="105"/>
      <c r="D297" s="2"/>
      <c r="E297" s="6">
        <v>3</v>
      </c>
    </row>
    <row r="298" spans="1:5" ht="27" customHeight="1">
      <c r="A298" s="103" t="s">
        <v>97</v>
      </c>
      <c r="B298" s="104"/>
      <c r="C298" s="105"/>
      <c r="D298" s="2"/>
      <c r="E298" s="6">
        <v>3</v>
      </c>
    </row>
    <row r="299" spans="1:5" ht="27" customHeight="1">
      <c r="A299" s="103" t="s">
        <v>98</v>
      </c>
      <c r="B299" s="104"/>
      <c r="C299" s="105"/>
      <c r="D299" s="2"/>
      <c r="E299" s="6">
        <v>3</v>
      </c>
    </row>
    <row r="300" spans="1:5" ht="27" customHeight="1">
      <c r="A300" s="103" t="s">
        <v>99</v>
      </c>
      <c r="B300" s="104"/>
      <c r="C300" s="105"/>
      <c r="D300" s="2"/>
      <c r="E300" s="6">
        <v>3</v>
      </c>
    </row>
    <row r="301" spans="1:5" ht="80.25" customHeight="1">
      <c r="A301" s="185" t="s">
        <v>381</v>
      </c>
      <c r="B301" s="186"/>
      <c r="C301" s="187"/>
      <c r="D301" s="32" t="s">
        <v>3</v>
      </c>
      <c r="E301" s="6"/>
    </row>
    <row r="302" spans="1:5" ht="27" customHeight="1">
      <c r="A302" s="285" t="s">
        <v>412</v>
      </c>
      <c r="B302" s="286"/>
      <c r="C302" s="287"/>
      <c r="D302" s="2"/>
      <c r="E302" s="6">
        <v>3</v>
      </c>
    </row>
    <row r="303" spans="1:5" ht="27" customHeight="1">
      <c r="A303" s="285" t="s">
        <v>413</v>
      </c>
      <c r="B303" s="286"/>
      <c r="C303" s="287"/>
      <c r="D303" s="2"/>
      <c r="E303" s="6">
        <v>3</v>
      </c>
    </row>
    <row r="304" spans="1:5" ht="27" customHeight="1">
      <c r="A304" s="116" t="s">
        <v>187</v>
      </c>
      <c r="B304" s="116"/>
      <c r="C304" s="116"/>
      <c r="D304" s="37">
        <f>SUM(D281:D303)</f>
        <v>0</v>
      </c>
      <c r="E304" s="7">
        <f>SUM(E281:E303)</f>
        <v>63</v>
      </c>
    </row>
    <row r="305" spans="1:5" ht="27" customHeight="1" thickBot="1">
      <c r="A305" s="38" t="s">
        <v>106</v>
      </c>
      <c r="B305" s="123" t="s">
        <v>131</v>
      </c>
      <c r="C305" s="123"/>
      <c r="D305" s="123"/>
    </row>
    <row r="306" spans="1:5" ht="27" customHeight="1">
      <c r="A306" s="109" t="s">
        <v>188</v>
      </c>
      <c r="B306" s="110"/>
      <c r="C306" s="39" t="s">
        <v>152</v>
      </c>
      <c r="D306" s="40" t="s">
        <v>153</v>
      </c>
    </row>
    <row r="307" spans="1:5" ht="27" customHeight="1" thickBot="1">
      <c r="A307" s="111"/>
      <c r="B307" s="112"/>
      <c r="C307" s="50">
        <f>D304</f>
        <v>0</v>
      </c>
      <c r="D307" s="42">
        <f>C307/63*100</f>
        <v>0</v>
      </c>
    </row>
    <row r="308" spans="1:5" ht="27" customHeight="1" thickBot="1">
      <c r="A308" s="106"/>
      <c r="B308" s="107"/>
      <c r="C308" s="107"/>
      <c r="D308" s="108"/>
    </row>
    <row r="309" spans="1:5" ht="48.75" customHeight="1">
      <c r="A309" s="109" t="s">
        <v>189</v>
      </c>
      <c r="B309" s="110"/>
      <c r="C309" s="39" t="s">
        <v>175</v>
      </c>
      <c r="D309" s="45" t="s">
        <v>176</v>
      </c>
    </row>
    <row r="310" spans="1:5" ht="27" customHeight="1" thickBot="1">
      <c r="A310" s="111"/>
      <c r="B310" s="112"/>
      <c r="C310" s="52">
        <f>C224+C245+C276+C307</f>
        <v>0</v>
      </c>
      <c r="D310" s="47">
        <f>C310/189*100</f>
        <v>0</v>
      </c>
      <c r="E310" s="7">
        <f>E221+E242+E273+E304</f>
        <v>189</v>
      </c>
    </row>
    <row r="311" spans="1:5" ht="27" customHeight="1" thickBot="1">
      <c r="A311" s="106"/>
      <c r="B311" s="107"/>
      <c r="C311" s="107"/>
      <c r="D311" s="108"/>
    </row>
    <row r="312" spans="1:5" ht="27" customHeight="1">
      <c r="A312" s="124" t="s">
        <v>474</v>
      </c>
      <c r="B312" s="124"/>
      <c r="C312" s="124"/>
      <c r="D312" s="124"/>
    </row>
    <row r="313" spans="1:5" ht="35.25" customHeight="1">
      <c r="A313" s="197" t="s">
        <v>461</v>
      </c>
      <c r="B313" s="198"/>
      <c r="C313" s="198"/>
      <c r="D313" s="199"/>
    </row>
    <row r="314" spans="1:5" ht="27" customHeight="1">
      <c r="A314" s="201" t="s">
        <v>475</v>
      </c>
      <c r="B314" s="202"/>
      <c r="C314" s="203"/>
      <c r="D314" s="96" t="s">
        <v>8</v>
      </c>
    </row>
    <row r="315" spans="1:5" ht="27" customHeight="1">
      <c r="A315" s="201" t="s">
        <v>164</v>
      </c>
      <c r="B315" s="202"/>
      <c r="C315" s="203"/>
      <c r="D315" s="97" t="s">
        <v>3</v>
      </c>
    </row>
    <row r="316" spans="1:5" ht="27" customHeight="1">
      <c r="A316" s="197" t="s">
        <v>462</v>
      </c>
      <c r="B316" s="198"/>
      <c r="C316" s="200"/>
      <c r="D316" s="2"/>
      <c r="E316" s="6">
        <v>3</v>
      </c>
    </row>
    <row r="317" spans="1:5" ht="27" customHeight="1">
      <c r="A317" s="197" t="s">
        <v>463</v>
      </c>
      <c r="B317" s="198"/>
      <c r="C317" s="200"/>
      <c r="D317" s="2"/>
      <c r="E317" s="6">
        <v>3</v>
      </c>
    </row>
    <row r="318" spans="1:5" ht="27" customHeight="1">
      <c r="A318" s="197" t="s">
        <v>464</v>
      </c>
      <c r="B318" s="198"/>
      <c r="C318" s="200"/>
      <c r="D318" s="2"/>
      <c r="E318" s="6">
        <v>3</v>
      </c>
    </row>
    <row r="319" spans="1:5" ht="27" customHeight="1">
      <c r="A319" s="201" t="s">
        <v>150</v>
      </c>
      <c r="B319" s="202"/>
      <c r="C319" s="203"/>
      <c r="D319" s="97" t="s">
        <v>3</v>
      </c>
    </row>
    <row r="320" spans="1:5" ht="27" customHeight="1">
      <c r="A320" s="197" t="s">
        <v>465</v>
      </c>
      <c r="B320" s="198"/>
      <c r="C320" s="200"/>
      <c r="D320" s="2"/>
      <c r="E320" s="6">
        <v>3</v>
      </c>
    </row>
    <row r="321" spans="1:5" ht="27" customHeight="1">
      <c r="A321" s="197" t="s">
        <v>466</v>
      </c>
      <c r="B321" s="198"/>
      <c r="C321" s="200"/>
      <c r="D321" s="2"/>
      <c r="E321" s="6">
        <v>3</v>
      </c>
    </row>
    <row r="322" spans="1:5" ht="27" customHeight="1">
      <c r="A322" s="197" t="s">
        <v>467</v>
      </c>
      <c r="B322" s="198"/>
      <c r="C322" s="200"/>
      <c r="D322" s="2"/>
      <c r="E322" s="6">
        <v>3</v>
      </c>
    </row>
    <row r="323" spans="1:5" ht="27" customHeight="1">
      <c r="A323" s="197" t="s">
        <v>468</v>
      </c>
      <c r="B323" s="198"/>
      <c r="C323" s="200"/>
      <c r="D323" s="2"/>
      <c r="E323" s="6">
        <v>3</v>
      </c>
    </row>
    <row r="324" spans="1:5" ht="27" customHeight="1">
      <c r="A324" s="276" t="s">
        <v>381</v>
      </c>
      <c r="B324" s="277"/>
      <c r="C324" s="278"/>
      <c r="D324" s="97" t="s">
        <v>3</v>
      </c>
      <c r="E324" s="6"/>
    </row>
    <row r="325" spans="1:5" ht="27" customHeight="1">
      <c r="A325" s="197" t="s">
        <v>469</v>
      </c>
      <c r="B325" s="198"/>
      <c r="C325" s="200"/>
      <c r="D325" s="2"/>
      <c r="E325" s="6">
        <v>3</v>
      </c>
    </row>
    <row r="326" spans="1:5" ht="27" customHeight="1">
      <c r="A326" s="197" t="s">
        <v>470</v>
      </c>
      <c r="B326" s="198"/>
      <c r="C326" s="200"/>
      <c r="D326" s="2"/>
      <c r="E326" s="6">
        <v>3</v>
      </c>
    </row>
    <row r="327" spans="1:5" ht="33.75" customHeight="1">
      <c r="A327" s="197" t="s">
        <v>471</v>
      </c>
      <c r="B327" s="198"/>
      <c r="C327" s="200"/>
      <c r="D327" s="2"/>
      <c r="E327" s="6">
        <v>3</v>
      </c>
    </row>
    <row r="328" spans="1:5" ht="27" customHeight="1">
      <c r="A328" s="197" t="s">
        <v>472</v>
      </c>
      <c r="B328" s="198"/>
      <c r="C328" s="200"/>
      <c r="D328" s="2"/>
      <c r="E328" s="6">
        <v>3</v>
      </c>
    </row>
    <row r="329" spans="1:5" ht="27" customHeight="1">
      <c r="A329" s="197" t="s">
        <v>473</v>
      </c>
      <c r="B329" s="198"/>
      <c r="C329" s="200"/>
      <c r="D329" s="2"/>
      <c r="E329" s="6">
        <v>3</v>
      </c>
    </row>
    <row r="330" spans="1:5" ht="27" customHeight="1">
      <c r="A330" s="116" t="s">
        <v>190</v>
      </c>
      <c r="B330" s="116"/>
      <c r="C330" s="116"/>
      <c r="D330" s="37">
        <f>SUM(D316:D329)</f>
        <v>0</v>
      </c>
      <c r="E330" s="6">
        <f>SUM(E316:E329)</f>
        <v>36</v>
      </c>
    </row>
    <row r="331" spans="1:5" ht="27" customHeight="1" thickBot="1">
      <c r="A331" s="54" t="s">
        <v>106</v>
      </c>
      <c r="B331" s="123" t="s">
        <v>131</v>
      </c>
      <c r="C331" s="123"/>
      <c r="D331" s="123"/>
      <c r="E331" s="6"/>
    </row>
    <row r="332" spans="1:5" ht="27" customHeight="1">
      <c r="A332" s="117" t="s">
        <v>448</v>
      </c>
      <c r="B332" s="118"/>
      <c r="C332" s="55" t="s">
        <v>152</v>
      </c>
      <c r="D332" s="56" t="s">
        <v>153</v>
      </c>
      <c r="E332" s="6"/>
    </row>
    <row r="333" spans="1:5" ht="27" customHeight="1" thickBot="1">
      <c r="A333" s="111"/>
      <c r="B333" s="112"/>
      <c r="C333" s="50">
        <f>D330</f>
        <v>0</v>
      </c>
      <c r="D333" s="42">
        <f>C333/36*100</f>
        <v>0</v>
      </c>
      <c r="E333" s="6"/>
    </row>
    <row r="334" spans="1:5" ht="27" customHeight="1" thickBot="1">
      <c r="A334" s="106"/>
      <c r="B334" s="107"/>
      <c r="C334" s="107"/>
      <c r="D334" s="108"/>
      <c r="E334" s="6"/>
    </row>
    <row r="335" spans="1:5" ht="67.5" customHeight="1">
      <c r="A335" s="109" t="s">
        <v>191</v>
      </c>
      <c r="B335" s="110"/>
      <c r="C335" s="39" t="s">
        <v>175</v>
      </c>
      <c r="D335" s="45" t="s">
        <v>176</v>
      </c>
      <c r="E335" s="6"/>
    </row>
    <row r="336" spans="1:5" ht="27" customHeight="1" thickBot="1">
      <c r="A336" s="111"/>
      <c r="B336" s="112"/>
      <c r="C336" s="57">
        <f>C333</f>
        <v>0</v>
      </c>
      <c r="D336" s="47">
        <f>C336/36*100</f>
        <v>0</v>
      </c>
      <c r="E336" s="6">
        <f>E330</f>
        <v>36</v>
      </c>
    </row>
    <row r="337" spans="1:5" ht="27" customHeight="1" thickBot="1">
      <c r="A337" s="119"/>
      <c r="B337" s="119"/>
      <c r="C337" s="119"/>
      <c r="D337" s="119"/>
      <c r="E337" s="6"/>
    </row>
    <row r="338" spans="1:5" ht="27" customHeight="1">
      <c r="A338" s="124" t="s">
        <v>482</v>
      </c>
      <c r="B338" s="124"/>
      <c r="C338" s="124"/>
      <c r="D338" s="124"/>
    </row>
    <row r="339" spans="1:5" ht="34.5" customHeight="1">
      <c r="A339" s="197" t="s">
        <v>483</v>
      </c>
      <c r="B339" s="198"/>
      <c r="C339" s="198"/>
      <c r="D339" s="199"/>
    </row>
    <row r="340" spans="1:5" ht="27" customHeight="1">
      <c r="A340" s="120" t="s">
        <v>484</v>
      </c>
      <c r="B340" s="121"/>
      <c r="C340" s="122"/>
      <c r="D340" s="31" t="s">
        <v>8</v>
      </c>
    </row>
    <row r="341" spans="1:5" ht="27" customHeight="1">
      <c r="A341" s="120" t="s">
        <v>164</v>
      </c>
      <c r="B341" s="121"/>
      <c r="C341" s="122"/>
      <c r="D341" s="32" t="s">
        <v>3</v>
      </c>
    </row>
    <row r="342" spans="1:5" ht="27" customHeight="1">
      <c r="A342" s="103" t="s">
        <v>485</v>
      </c>
      <c r="B342" s="104"/>
      <c r="C342" s="105"/>
      <c r="D342" s="100"/>
      <c r="E342" s="6">
        <v>3</v>
      </c>
    </row>
    <row r="343" spans="1:5" ht="27" customHeight="1">
      <c r="A343" s="103" t="s">
        <v>486</v>
      </c>
      <c r="B343" s="104"/>
      <c r="C343" s="105"/>
      <c r="D343" s="100"/>
      <c r="E343" s="6">
        <v>3</v>
      </c>
    </row>
    <row r="344" spans="1:5" ht="27" customHeight="1">
      <c r="A344" s="103" t="s">
        <v>487</v>
      </c>
      <c r="B344" s="104"/>
      <c r="C344" s="105"/>
      <c r="D344" s="100"/>
      <c r="E344" s="6">
        <v>3</v>
      </c>
    </row>
    <row r="345" spans="1:5" ht="27" customHeight="1">
      <c r="A345" s="103" t="s">
        <v>488</v>
      </c>
      <c r="B345" s="104"/>
      <c r="C345" s="105"/>
      <c r="D345" s="100"/>
      <c r="E345" s="6">
        <v>3</v>
      </c>
    </row>
    <row r="346" spans="1:5" ht="27" customHeight="1">
      <c r="A346" s="103" t="s">
        <v>489</v>
      </c>
      <c r="B346" s="104"/>
      <c r="C346" s="105"/>
      <c r="D346" s="100"/>
      <c r="E346" s="6">
        <v>3</v>
      </c>
    </row>
    <row r="347" spans="1:5" ht="27" customHeight="1">
      <c r="A347" s="103" t="s">
        <v>490</v>
      </c>
      <c r="B347" s="104"/>
      <c r="C347" s="105"/>
      <c r="D347" s="100"/>
      <c r="E347" s="6">
        <v>3</v>
      </c>
    </row>
    <row r="348" spans="1:5" ht="27" customHeight="1">
      <c r="A348" s="103" t="s">
        <v>491</v>
      </c>
      <c r="B348" s="104"/>
      <c r="C348" s="105"/>
      <c r="D348" s="100"/>
      <c r="E348" s="6">
        <v>3</v>
      </c>
    </row>
    <row r="349" spans="1:5" ht="27" customHeight="1">
      <c r="A349" s="103" t="s">
        <v>492</v>
      </c>
      <c r="B349" s="104"/>
      <c r="C349" s="105"/>
      <c r="D349" s="100"/>
      <c r="E349" s="6">
        <v>3</v>
      </c>
    </row>
    <row r="350" spans="1:5" ht="27" customHeight="1">
      <c r="A350" s="103" t="s">
        <v>493</v>
      </c>
      <c r="B350" s="104"/>
      <c r="C350" s="105"/>
      <c r="D350" s="100"/>
      <c r="E350" s="6">
        <v>3</v>
      </c>
    </row>
    <row r="351" spans="1:5" ht="27" customHeight="1">
      <c r="A351" s="103" t="s">
        <v>494</v>
      </c>
      <c r="B351" s="104"/>
      <c r="C351" s="105"/>
      <c r="D351" s="100"/>
      <c r="E351" s="6">
        <v>3</v>
      </c>
    </row>
    <row r="352" spans="1:5" ht="27" customHeight="1">
      <c r="A352" s="120" t="s">
        <v>150</v>
      </c>
      <c r="B352" s="121"/>
      <c r="C352" s="122"/>
      <c r="D352" s="32" t="s">
        <v>3</v>
      </c>
    </row>
    <row r="353" spans="1:5" ht="27" customHeight="1">
      <c r="A353" s="103" t="s">
        <v>495</v>
      </c>
      <c r="B353" s="104"/>
      <c r="C353" s="105"/>
      <c r="D353" s="2"/>
      <c r="E353" s="6">
        <v>3</v>
      </c>
    </row>
    <row r="354" spans="1:5" ht="27" customHeight="1">
      <c r="A354" s="103" t="s">
        <v>496</v>
      </c>
      <c r="B354" s="104"/>
      <c r="C354" s="105"/>
      <c r="D354" s="2"/>
      <c r="E354" s="6">
        <v>3</v>
      </c>
    </row>
    <row r="355" spans="1:5" ht="27" customHeight="1">
      <c r="A355" s="103" t="s">
        <v>497</v>
      </c>
      <c r="B355" s="104"/>
      <c r="C355" s="105"/>
      <c r="D355" s="2"/>
      <c r="E355" s="6">
        <v>3</v>
      </c>
    </row>
    <row r="356" spans="1:5" ht="27" customHeight="1">
      <c r="A356" s="103" t="s">
        <v>498</v>
      </c>
      <c r="B356" s="104"/>
      <c r="C356" s="105"/>
      <c r="D356" s="2"/>
      <c r="E356" s="6">
        <v>3</v>
      </c>
    </row>
    <row r="357" spans="1:5" ht="27" customHeight="1">
      <c r="A357" s="103" t="s">
        <v>499</v>
      </c>
      <c r="B357" s="104"/>
      <c r="C357" s="105"/>
      <c r="D357" s="2"/>
      <c r="E357" s="6">
        <v>3</v>
      </c>
    </row>
    <row r="358" spans="1:5" ht="24" customHeight="1">
      <c r="A358" s="103" t="s">
        <v>500</v>
      </c>
      <c r="B358" s="104"/>
      <c r="C358" s="105"/>
      <c r="D358" s="2"/>
      <c r="E358" s="6">
        <v>3</v>
      </c>
    </row>
    <row r="359" spans="1:5" ht="27" customHeight="1">
      <c r="A359" s="103" t="s">
        <v>501</v>
      </c>
      <c r="B359" s="104"/>
      <c r="C359" s="105"/>
      <c r="D359" s="2"/>
      <c r="E359" s="6">
        <v>3</v>
      </c>
    </row>
    <row r="360" spans="1:5" ht="27" customHeight="1">
      <c r="A360" s="103" t="s">
        <v>502</v>
      </c>
      <c r="B360" s="104"/>
      <c r="C360" s="105"/>
      <c r="D360" s="2"/>
      <c r="E360" s="6">
        <v>3</v>
      </c>
    </row>
    <row r="361" spans="1:5" ht="27" customHeight="1">
      <c r="A361" s="185" t="s">
        <v>381</v>
      </c>
      <c r="B361" s="186"/>
      <c r="C361" s="187"/>
      <c r="D361" s="32" t="s">
        <v>3</v>
      </c>
      <c r="E361" s="6"/>
    </row>
    <row r="362" spans="1:5" ht="27" customHeight="1">
      <c r="A362" s="103" t="s">
        <v>503</v>
      </c>
      <c r="B362" s="104"/>
      <c r="C362" s="105"/>
      <c r="D362" s="2"/>
      <c r="E362" s="6">
        <v>3</v>
      </c>
    </row>
    <row r="363" spans="1:5" ht="27" customHeight="1">
      <c r="A363" s="103" t="s">
        <v>504</v>
      </c>
      <c r="B363" s="104"/>
      <c r="C363" s="105"/>
      <c r="D363" s="2"/>
      <c r="E363" s="6">
        <v>3</v>
      </c>
    </row>
    <row r="364" spans="1:5" ht="27" customHeight="1">
      <c r="A364" s="103" t="s">
        <v>505</v>
      </c>
      <c r="B364" s="104"/>
      <c r="C364" s="105"/>
      <c r="D364" s="2"/>
      <c r="E364" s="6">
        <v>3</v>
      </c>
    </row>
    <row r="365" spans="1:5" ht="27" customHeight="1">
      <c r="A365" s="103" t="s">
        <v>506</v>
      </c>
      <c r="B365" s="104"/>
      <c r="C365" s="105"/>
      <c r="D365" s="2"/>
      <c r="E365" s="6">
        <v>3</v>
      </c>
    </row>
    <row r="366" spans="1:5" ht="34.5" customHeight="1">
      <c r="A366" s="103" t="s">
        <v>507</v>
      </c>
      <c r="B366" s="104"/>
      <c r="C366" s="105"/>
      <c r="D366" s="2"/>
      <c r="E366" s="6">
        <v>3</v>
      </c>
    </row>
    <row r="367" spans="1:5" ht="34.5" customHeight="1">
      <c r="A367" s="103" t="s">
        <v>508</v>
      </c>
      <c r="B367" s="104"/>
      <c r="C367" s="105"/>
      <c r="D367" s="2"/>
      <c r="E367" s="6">
        <v>3</v>
      </c>
    </row>
    <row r="368" spans="1:5" ht="27" customHeight="1">
      <c r="A368" s="103" t="s">
        <v>509</v>
      </c>
      <c r="B368" s="104"/>
      <c r="C368" s="105"/>
      <c r="D368" s="2"/>
      <c r="E368" s="6">
        <v>3</v>
      </c>
    </row>
    <row r="369" spans="1:5" ht="27" customHeight="1">
      <c r="A369" s="116" t="s">
        <v>192</v>
      </c>
      <c r="B369" s="116"/>
      <c r="C369" s="116"/>
      <c r="D369" s="37">
        <f>SUM(D342:D368)</f>
        <v>0</v>
      </c>
      <c r="E369" s="7">
        <f>SUM(E342:E368)</f>
        <v>75</v>
      </c>
    </row>
    <row r="370" spans="1:5" ht="27" customHeight="1" thickBot="1">
      <c r="A370" s="58" t="s">
        <v>106</v>
      </c>
      <c r="B370" s="123" t="s">
        <v>131</v>
      </c>
      <c r="C370" s="123"/>
      <c r="D370" s="123"/>
      <c r="E370" s="6"/>
    </row>
    <row r="371" spans="1:5" ht="27" customHeight="1">
      <c r="A371" s="109" t="s">
        <v>529</v>
      </c>
      <c r="B371" s="110"/>
      <c r="C371" s="39" t="s">
        <v>152</v>
      </c>
      <c r="D371" s="40" t="s">
        <v>153</v>
      </c>
    </row>
    <row r="372" spans="1:5" ht="27" customHeight="1" thickBot="1">
      <c r="A372" s="111"/>
      <c r="B372" s="112"/>
      <c r="C372" s="59">
        <f>D369</f>
        <v>0</v>
      </c>
      <c r="D372" s="42">
        <f>C372/75*100</f>
        <v>0</v>
      </c>
    </row>
    <row r="373" spans="1:5" ht="9.75" customHeight="1" thickBot="1">
      <c r="A373" s="113"/>
      <c r="B373" s="114"/>
      <c r="C373" s="114"/>
      <c r="D373" s="115"/>
    </row>
    <row r="374" spans="1:5" ht="35.25" customHeight="1">
      <c r="A374" s="109" t="s">
        <v>193</v>
      </c>
      <c r="B374" s="110"/>
      <c r="C374" s="39" t="s">
        <v>175</v>
      </c>
      <c r="D374" s="45" t="s">
        <v>176</v>
      </c>
    </row>
    <row r="375" spans="1:5" ht="27" customHeight="1" thickBot="1">
      <c r="A375" s="111"/>
      <c r="B375" s="112"/>
      <c r="C375" s="52">
        <f>C372</f>
        <v>0</v>
      </c>
      <c r="D375" s="47">
        <f>C375/75*100</f>
        <v>0</v>
      </c>
      <c r="E375" s="7">
        <f>E369</f>
        <v>75</v>
      </c>
    </row>
    <row r="376" spans="1:5" ht="12.75" customHeight="1" thickBot="1">
      <c r="A376" s="146"/>
      <c r="B376" s="147"/>
      <c r="C376" s="147"/>
      <c r="D376" s="148"/>
    </row>
    <row r="377" spans="1:5" ht="27" customHeight="1" thickBot="1">
      <c r="A377" s="109" t="s">
        <v>194</v>
      </c>
      <c r="B377" s="110"/>
      <c r="C377" s="60" t="s">
        <v>140</v>
      </c>
      <c r="D377" s="61" t="s">
        <v>141</v>
      </c>
      <c r="E377" s="7">
        <f>E375+E336+E310+E203</f>
        <v>495</v>
      </c>
    </row>
    <row r="378" spans="1:5" ht="27" customHeight="1">
      <c r="A378" s="274" t="s">
        <v>195</v>
      </c>
      <c r="B378" s="275"/>
      <c r="C378" s="313">
        <f>C203+C310+C336+C375</f>
        <v>0</v>
      </c>
      <c r="D378" s="315">
        <f>C378/495*100</f>
        <v>0</v>
      </c>
    </row>
    <row r="379" spans="1:5" ht="37.5" customHeight="1" thickBot="1">
      <c r="A379" s="266" t="s">
        <v>196</v>
      </c>
      <c r="B379" s="267"/>
      <c r="C379" s="314"/>
      <c r="D379" s="316"/>
    </row>
    <row r="380" spans="1:5" ht="18.75" customHeight="1" thickBot="1">
      <c r="A380" s="317"/>
      <c r="B380" s="318"/>
      <c r="C380" s="107"/>
      <c r="D380" s="108"/>
    </row>
    <row r="381" spans="1:5" ht="27" customHeight="1" thickBot="1">
      <c r="A381" s="271" t="s">
        <v>197</v>
      </c>
      <c r="B381" s="271"/>
      <c r="C381" s="271"/>
      <c r="D381" s="271"/>
    </row>
    <row r="382" spans="1:5" ht="27" customHeight="1" thickBot="1">
      <c r="A382" s="142" t="s">
        <v>110</v>
      </c>
      <c r="B382" s="142"/>
      <c r="C382" s="142"/>
      <c r="D382" s="142"/>
    </row>
    <row r="383" spans="1:5" ht="27" customHeight="1">
      <c r="A383" s="272" t="s">
        <v>198</v>
      </c>
      <c r="B383" s="273"/>
      <c r="C383" s="273" t="s">
        <v>199</v>
      </c>
      <c r="D383" s="319"/>
    </row>
    <row r="384" spans="1:5" ht="32.25" customHeight="1">
      <c r="A384" s="320" t="s">
        <v>5</v>
      </c>
      <c r="B384" s="321"/>
      <c r="C384" s="239" t="s">
        <v>200</v>
      </c>
      <c r="D384" s="240"/>
    </row>
    <row r="385" spans="1:4" ht="27" customHeight="1" thickBot="1">
      <c r="A385" s="322" t="s">
        <v>201</v>
      </c>
      <c r="B385" s="323"/>
      <c r="C385" s="243" t="s">
        <v>7</v>
      </c>
      <c r="D385" s="244"/>
    </row>
    <row r="386" spans="1:4" ht="51.75" customHeight="1" thickBot="1">
      <c r="A386" s="308" t="s">
        <v>202</v>
      </c>
      <c r="B386" s="308"/>
      <c r="C386" s="308"/>
      <c r="D386" s="308"/>
    </row>
    <row r="387" spans="1:4" ht="27" customHeight="1" thickBot="1">
      <c r="A387" s="62" t="s">
        <v>203</v>
      </c>
      <c r="B387" s="63" t="s">
        <v>204</v>
      </c>
      <c r="C387" s="63" t="s">
        <v>205</v>
      </c>
      <c r="D387" s="64" t="s">
        <v>105</v>
      </c>
    </row>
    <row r="388" spans="1:4" ht="27" customHeight="1">
      <c r="A388" s="65" t="s">
        <v>206</v>
      </c>
      <c r="B388" s="66">
        <v>1</v>
      </c>
      <c r="C388" s="66" t="e">
        <f>C62</f>
        <v>#VALUE!</v>
      </c>
      <c r="D388" s="67" t="e">
        <f>D62</f>
        <v>#VALUE!</v>
      </c>
    </row>
    <row r="389" spans="1:4" ht="27" customHeight="1">
      <c r="A389" s="68" t="s">
        <v>207</v>
      </c>
      <c r="B389" s="69">
        <v>1</v>
      </c>
      <c r="C389" s="69">
        <f>C86</f>
        <v>0</v>
      </c>
      <c r="D389" s="70">
        <f>D86</f>
        <v>0</v>
      </c>
    </row>
    <row r="390" spans="1:4" ht="27" customHeight="1" thickBot="1">
      <c r="A390" s="71" t="s">
        <v>208</v>
      </c>
      <c r="B390" s="41">
        <v>3</v>
      </c>
      <c r="C390" s="41">
        <f>C378</f>
        <v>0</v>
      </c>
      <c r="D390" s="42">
        <f>D378</f>
        <v>0</v>
      </c>
    </row>
    <row r="391" spans="1:4" ht="27" customHeight="1" thickBot="1">
      <c r="A391" s="309"/>
      <c r="B391" s="309"/>
      <c r="C391" s="309"/>
      <c r="D391" s="309"/>
    </row>
    <row r="392" spans="1:4" ht="27" customHeight="1" thickBot="1">
      <c r="A392" s="310" t="s">
        <v>111</v>
      </c>
      <c r="B392" s="310"/>
      <c r="C392" s="72" t="e">
        <f>IF(D392&gt;50,"SATISFATÓRIO","INSATISFATÓRIO")</f>
        <v>#VALUE!</v>
      </c>
      <c r="D392" s="73" t="e">
        <f>((C388/12*1)+(C389/42*1)+(C390/495*3))/5*100</f>
        <v>#VALUE!</v>
      </c>
    </row>
    <row r="393" spans="1:4" ht="27" customHeight="1" thickBot="1">
      <c r="A393" s="311"/>
      <c r="B393" s="311"/>
      <c r="C393" s="311"/>
      <c r="D393" s="311"/>
    </row>
    <row r="394" spans="1:4" ht="27" customHeight="1">
      <c r="A394" s="312" t="s">
        <v>112</v>
      </c>
      <c r="B394" s="312"/>
      <c r="C394" s="312"/>
      <c r="D394" s="312"/>
    </row>
    <row r="395" spans="1:4" ht="27" customHeight="1">
      <c r="A395" s="128" t="s">
        <v>209</v>
      </c>
      <c r="B395" s="128"/>
      <c r="C395" s="128"/>
      <c r="D395" s="128"/>
    </row>
    <row r="396" spans="1:4" ht="27" customHeight="1" thickBot="1">
      <c r="A396" s="126"/>
      <c r="B396" s="126"/>
      <c r="C396" s="126"/>
      <c r="D396" s="126"/>
    </row>
    <row r="397" spans="1:4" ht="27" customHeight="1">
      <c r="A397" s="127" t="s">
        <v>113</v>
      </c>
      <c r="B397" s="127"/>
      <c r="C397" s="127"/>
      <c r="D397" s="127"/>
    </row>
    <row r="398" spans="1:4" ht="27" customHeight="1" thickBot="1">
      <c r="A398" s="335"/>
      <c r="B398" s="335"/>
      <c r="C398" s="335"/>
      <c r="D398" s="335"/>
    </row>
    <row r="399" spans="1:4" ht="27" customHeight="1">
      <c r="A399" s="336" t="s">
        <v>114</v>
      </c>
      <c r="B399" s="337"/>
      <c r="C399" s="337"/>
      <c r="D399" s="338"/>
    </row>
    <row r="400" spans="1:4" ht="27" customHeight="1" thickBot="1">
      <c r="A400" s="83" t="s">
        <v>431</v>
      </c>
      <c r="B400" s="84"/>
      <c r="C400" s="85" t="s">
        <v>432</v>
      </c>
      <c r="D400" s="86"/>
    </row>
    <row r="401" spans="1:4" ht="27" customHeight="1">
      <c r="A401" s="336" t="s">
        <v>433</v>
      </c>
      <c r="B401" s="337"/>
      <c r="C401" s="337"/>
      <c r="D401" s="338"/>
    </row>
    <row r="402" spans="1:4" ht="27" customHeight="1">
      <c r="A402" s="83" t="s">
        <v>434</v>
      </c>
      <c r="B402" s="87"/>
      <c r="C402" s="88" t="s">
        <v>432</v>
      </c>
      <c r="D402" s="89"/>
    </row>
    <row r="403" spans="1:4" ht="27" customHeight="1">
      <c r="A403" s="339"/>
      <c r="B403" s="340"/>
      <c r="C403" s="341"/>
      <c r="D403" s="342"/>
    </row>
    <row r="404" spans="1:4" ht="19.5" customHeight="1" thickBot="1">
      <c r="A404" s="343" t="s">
        <v>435</v>
      </c>
      <c r="B404" s="344"/>
      <c r="C404" s="344"/>
      <c r="D404" s="345"/>
    </row>
    <row r="405" spans="1:4">
      <c r="A405" s="346" t="s">
        <v>436</v>
      </c>
      <c r="B405" s="347"/>
      <c r="C405" s="347"/>
      <c r="D405" s="348"/>
    </row>
    <row r="406" spans="1:4" ht="15.75" thickBot="1">
      <c r="A406" s="349"/>
      <c r="B406" s="350"/>
      <c r="C406" s="350"/>
      <c r="D406" s="351"/>
    </row>
    <row r="407" spans="1:4" ht="15.75" thickBot="1">
      <c r="A407" s="352" t="s">
        <v>437</v>
      </c>
      <c r="B407" s="353"/>
      <c r="C407" s="353"/>
      <c r="D407" s="354"/>
    </row>
    <row r="408" spans="1:4" ht="31.5" customHeight="1">
      <c r="A408" s="356"/>
      <c r="B408" s="357"/>
      <c r="C408" s="357"/>
      <c r="D408" s="358"/>
    </row>
    <row r="409" spans="1:4">
      <c r="A409" s="339" t="s">
        <v>438</v>
      </c>
      <c r="B409" s="340"/>
      <c r="C409" s="340"/>
      <c r="D409" s="342"/>
    </row>
    <row r="410" spans="1:4">
      <c r="A410" s="359"/>
      <c r="B410" s="360"/>
      <c r="C410" s="361"/>
      <c r="D410" s="362"/>
    </row>
    <row r="411" spans="1:4">
      <c r="A411" s="363" t="s">
        <v>439</v>
      </c>
      <c r="B411" s="364"/>
      <c r="C411" s="364" t="s">
        <v>440</v>
      </c>
      <c r="D411" s="365"/>
    </row>
    <row r="412" spans="1:4">
      <c r="A412" s="366"/>
      <c r="B412" s="367"/>
      <c r="C412" s="367"/>
      <c r="D412" s="368"/>
    </row>
    <row r="413" spans="1:4">
      <c r="A413" s="90" t="s">
        <v>441</v>
      </c>
      <c r="B413" s="369"/>
      <c r="C413" s="370"/>
      <c r="D413" s="371"/>
    </row>
    <row r="414" spans="1:4">
      <c r="A414" s="90" t="s">
        <v>442</v>
      </c>
      <c r="B414" s="369"/>
      <c r="C414" s="370"/>
      <c r="D414" s="371"/>
    </row>
    <row r="415" spans="1:4" ht="15.75" thickBot="1">
      <c r="A415" s="91" t="s">
        <v>432</v>
      </c>
      <c r="B415" s="355"/>
      <c r="C415" s="350"/>
      <c r="D415" s="351"/>
    </row>
  </sheetData>
  <sheetProtection formatRows="0"/>
  <mergeCells count="411">
    <mergeCell ref="A405:D405"/>
    <mergeCell ref="A406:D406"/>
    <mergeCell ref="A407:D407"/>
    <mergeCell ref="A397:D397"/>
    <mergeCell ref="A395:D395"/>
    <mergeCell ref="A396:D396"/>
    <mergeCell ref="B415:D415"/>
    <mergeCell ref="A408:D408"/>
    <mergeCell ref="A409:D409"/>
    <mergeCell ref="A410:B410"/>
    <mergeCell ref="C410:D410"/>
    <mergeCell ref="A411:B411"/>
    <mergeCell ref="C411:D411"/>
    <mergeCell ref="A412:D412"/>
    <mergeCell ref="B413:D413"/>
    <mergeCell ref="B414:D414"/>
    <mergeCell ref="A373:D373"/>
    <mergeCell ref="A374:B375"/>
    <mergeCell ref="A376:D376"/>
    <mergeCell ref="A392:B392"/>
    <mergeCell ref="A398:D398"/>
    <mergeCell ref="A399:D399"/>
    <mergeCell ref="A401:D401"/>
    <mergeCell ref="A403:D403"/>
    <mergeCell ref="A404:D404"/>
    <mergeCell ref="A365:C365"/>
    <mergeCell ref="A357:C357"/>
    <mergeCell ref="A353:C353"/>
    <mergeCell ref="A366:C366"/>
    <mergeCell ref="A367:C367"/>
    <mergeCell ref="A368:C368"/>
    <mergeCell ref="A369:C369"/>
    <mergeCell ref="B370:D370"/>
    <mergeCell ref="A371:B372"/>
    <mergeCell ref="B331:D331"/>
    <mergeCell ref="A339:D339"/>
    <mergeCell ref="A358:C358"/>
    <mergeCell ref="A359:C359"/>
    <mergeCell ref="A360:C360"/>
    <mergeCell ref="A361:C361"/>
    <mergeCell ref="A362:C362"/>
    <mergeCell ref="A363:C363"/>
    <mergeCell ref="A364:C364"/>
    <mergeCell ref="A94:D94"/>
    <mergeCell ref="A95:D95"/>
    <mergeCell ref="A96:D96"/>
    <mergeCell ref="A97:D97"/>
    <mergeCell ref="A117:C117"/>
    <mergeCell ref="A118:C118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5:C105"/>
    <mergeCell ref="A106:C106"/>
    <mergeCell ref="A107:C107"/>
    <mergeCell ref="A98:C98"/>
    <mergeCell ref="A99:C99"/>
    <mergeCell ref="A100:C100"/>
    <mergeCell ref="A1:D1"/>
    <mergeCell ref="A2:D2"/>
    <mergeCell ref="A391:D391"/>
    <mergeCell ref="A393:D393"/>
    <mergeCell ref="A394:D394"/>
    <mergeCell ref="A320:C320"/>
    <mergeCell ref="A352:C352"/>
    <mergeCell ref="A321:C321"/>
    <mergeCell ref="A322:C322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56:C356"/>
    <mergeCell ref="A349:C349"/>
    <mergeCell ref="A350:C350"/>
    <mergeCell ref="A351:C351"/>
    <mergeCell ref="A354:C354"/>
    <mergeCell ref="A355:C355"/>
    <mergeCell ref="A382:D382"/>
    <mergeCell ref="A386:D386"/>
    <mergeCell ref="A381:D381"/>
    <mergeCell ref="A377:B377"/>
    <mergeCell ref="A378:B378"/>
    <mergeCell ref="C378:C379"/>
    <mergeCell ref="D378:D379"/>
    <mergeCell ref="A379:B379"/>
    <mergeCell ref="A380:D380"/>
    <mergeCell ref="A383:B383"/>
    <mergeCell ref="C383:D383"/>
    <mergeCell ref="A384:B384"/>
    <mergeCell ref="C384:D384"/>
    <mergeCell ref="A385:B385"/>
    <mergeCell ref="C385:D385"/>
    <mergeCell ref="A334:D334"/>
    <mergeCell ref="A326:C326"/>
    <mergeCell ref="A332:B333"/>
    <mergeCell ref="A335:B336"/>
    <mergeCell ref="A337:D337"/>
    <mergeCell ref="A338:D338"/>
    <mergeCell ref="A324:C324"/>
    <mergeCell ref="A325:C325"/>
    <mergeCell ref="A308:D308"/>
    <mergeCell ref="A318:C318"/>
    <mergeCell ref="A319:C319"/>
    <mergeCell ref="A314:C314"/>
    <mergeCell ref="A315:C315"/>
    <mergeCell ref="A316:C316"/>
    <mergeCell ref="A317:C317"/>
    <mergeCell ref="A323:C323"/>
    <mergeCell ref="A309:B310"/>
    <mergeCell ref="A311:D311"/>
    <mergeCell ref="A312:D312"/>
    <mergeCell ref="A313:D313"/>
    <mergeCell ref="A327:C327"/>
    <mergeCell ref="A328:C328"/>
    <mergeCell ref="A329:C329"/>
    <mergeCell ref="A330:C330"/>
    <mergeCell ref="A302:C302"/>
    <mergeCell ref="A303:C303"/>
    <mergeCell ref="A304:C304"/>
    <mergeCell ref="B305:D305"/>
    <mergeCell ref="A306:B307"/>
    <mergeCell ref="A296:C296"/>
    <mergeCell ref="A297:C297"/>
    <mergeCell ref="A298:C298"/>
    <mergeCell ref="A299:C299"/>
    <mergeCell ref="A300:C300"/>
    <mergeCell ref="A290:C290"/>
    <mergeCell ref="A291:C291"/>
    <mergeCell ref="A292:C292"/>
    <mergeCell ref="A293:C293"/>
    <mergeCell ref="A294:C294"/>
    <mergeCell ref="A295:C295"/>
    <mergeCell ref="A301:C301"/>
    <mergeCell ref="A284:C284"/>
    <mergeCell ref="A285:C285"/>
    <mergeCell ref="A286:C286"/>
    <mergeCell ref="A287:C287"/>
    <mergeCell ref="A288:C288"/>
    <mergeCell ref="A289:C289"/>
    <mergeCell ref="A279:C279"/>
    <mergeCell ref="A280:C280"/>
    <mergeCell ref="A281:C281"/>
    <mergeCell ref="A282:C282"/>
    <mergeCell ref="A283:C283"/>
    <mergeCell ref="A278:D278"/>
    <mergeCell ref="A265:C265"/>
    <mergeCell ref="A266:C266"/>
    <mergeCell ref="A267:C267"/>
    <mergeCell ref="A268:C268"/>
    <mergeCell ref="A269:C269"/>
    <mergeCell ref="A270:C270"/>
    <mergeCell ref="A271:C271"/>
    <mergeCell ref="A272:C272"/>
    <mergeCell ref="A273:C273"/>
    <mergeCell ref="B274:D274"/>
    <mergeCell ref="A275:B276"/>
    <mergeCell ref="A277:D277"/>
    <mergeCell ref="A259:C259"/>
    <mergeCell ref="A260:C260"/>
    <mergeCell ref="A261:C261"/>
    <mergeCell ref="A262:C262"/>
    <mergeCell ref="A263:C263"/>
    <mergeCell ref="A264:C264"/>
    <mergeCell ref="A253:C253"/>
    <mergeCell ref="A254:C254"/>
    <mergeCell ref="A255:C255"/>
    <mergeCell ref="A256:C256"/>
    <mergeCell ref="A257:C257"/>
    <mergeCell ref="A258:C258"/>
    <mergeCell ref="A248:C248"/>
    <mergeCell ref="A249:C249"/>
    <mergeCell ref="A250:C250"/>
    <mergeCell ref="A251:C251"/>
    <mergeCell ref="A252:C252"/>
    <mergeCell ref="A240:C240"/>
    <mergeCell ref="A241:C241"/>
    <mergeCell ref="A242:C242"/>
    <mergeCell ref="B243:D243"/>
    <mergeCell ref="A244:B245"/>
    <mergeCell ref="A246:D246"/>
    <mergeCell ref="A247:D247"/>
    <mergeCell ref="A239:C239"/>
    <mergeCell ref="A227:C227"/>
    <mergeCell ref="A215:C215"/>
    <mergeCell ref="A216:C216"/>
    <mergeCell ref="A217:C217"/>
    <mergeCell ref="A218:C218"/>
    <mergeCell ref="A219:C219"/>
    <mergeCell ref="A220:C220"/>
    <mergeCell ref="A221:C221"/>
    <mergeCell ref="B222:D222"/>
    <mergeCell ref="A223:B224"/>
    <mergeCell ref="A225:D225"/>
    <mergeCell ref="A226:D226"/>
    <mergeCell ref="A234:C234"/>
    <mergeCell ref="A235:C235"/>
    <mergeCell ref="A236:C236"/>
    <mergeCell ref="A237:C237"/>
    <mergeCell ref="A238:C238"/>
    <mergeCell ref="A228:C228"/>
    <mergeCell ref="A229:C229"/>
    <mergeCell ref="A230:C230"/>
    <mergeCell ref="A231:C231"/>
    <mergeCell ref="A232:C232"/>
    <mergeCell ref="A233:C233"/>
    <mergeCell ref="A209:C209"/>
    <mergeCell ref="A210:C210"/>
    <mergeCell ref="A211:C211"/>
    <mergeCell ref="A212:C212"/>
    <mergeCell ref="A213:C213"/>
    <mergeCell ref="A214:C214"/>
    <mergeCell ref="A207:C207"/>
    <mergeCell ref="A208:C208"/>
    <mergeCell ref="A202:B203"/>
    <mergeCell ref="A204:D204"/>
    <mergeCell ref="A205:D205"/>
    <mergeCell ref="A206:D206"/>
    <mergeCell ref="A201:D201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B198:D198"/>
    <mergeCell ref="A199:B200"/>
    <mergeCell ref="A183:C183"/>
    <mergeCell ref="A184:C184"/>
    <mergeCell ref="A185:C185"/>
    <mergeCell ref="A186:C186"/>
    <mergeCell ref="A187:C187"/>
    <mergeCell ref="A188:C188"/>
    <mergeCell ref="A177:C177"/>
    <mergeCell ref="A178:C178"/>
    <mergeCell ref="A179:C179"/>
    <mergeCell ref="A180:C180"/>
    <mergeCell ref="A181:C181"/>
    <mergeCell ref="A182:C182"/>
    <mergeCell ref="A173:C173"/>
    <mergeCell ref="A174:C174"/>
    <mergeCell ref="A175:C175"/>
    <mergeCell ref="A176:C176"/>
    <mergeCell ref="A164:C164"/>
    <mergeCell ref="A165:C165"/>
    <mergeCell ref="A166:C166"/>
    <mergeCell ref="A167:C167"/>
    <mergeCell ref="B168:D168"/>
    <mergeCell ref="A169:B170"/>
    <mergeCell ref="A171:D171"/>
    <mergeCell ref="A172:D172"/>
    <mergeCell ref="A157:C157"/>
    <mergeCell ref="A158:C158"/>
    <mergeCell ref="A160:C160"/>
    <mergeCell ref="A161:C161"/>
    <mergeCell ref="A162:C162"/>
    <mergeCell ref="A163:C163"/>
    <mergeCell ref="A153:C153"/>
    <mergeCell ref="A154:C154"/>
    <mergeCell ref="A155:C155"/>
    <mergeCell ref="A156:C156"/>
    <mergeCell ref="A159:C159"/>
    <mergeCell ref="A151:C151"/>
    <mergeCell ref="A152:C152"/>
    <mergeCell ref="A139:C139"/>
    <mergeCell ref="A140:C140"/>
    <mergeCell ref="A141:C141"/>
    <mergeCell ref="A142:C142"/>
    <mergeCell ref="A143:C143"/>
    <mergeCell ref="A144:C144"/>
    <mergeCell ref="A145:C145"/>
    <mergeCell ref="B146:D146"/>
    <mergeCell ref="A147:B148"/>
    <mergeCell ref="A149:D149"/>
    <mergeCell ref="A150:D150"/>
    <mergeCell ref="A133:C133"/>
    <mergeCell ref="A134:C134"/>
    <mergeCell ref="A135:C135"/>
    <mergeCell ref="A136:C136"/>
    <mergeCell ref="A137:C137"/>
    <mergeCell ref="A138:C138"/>
    <mergeCell ref="A127:C127"/>
    <mergeCell ref="A128:C128"/>
    <mergeCell ref="A129:C129"/>
    <mergeCell ref="A130:C130"/>
    <mergeCell ref="A131:C131"/>
    <mergeCell ref="A132:C132"/>
    <mergeCell ref="A126:C126"/>
    <mergeCell ref="A114:C114"/>
    <mergeCell ref="A115:C115"/>
    <mergeCell ref="A116:C116"/>
    <mergeCell ref="A119:C119"/>
    <mergeCell ref="A120:C120"/>
    <mergeCell ref="B121:D121"/>
    <mergeCell ref="A122:B123"/>
    <mergeCell ref="A124:D124"/>
    <mergeCell ref="A125:D125"/>
    <mergeCell ref="A101:C101"/>
    <mergeCell ref="A90:D90"/>
    <mergeCell ref="A91:D91"/>
    <mergeCell ref="A92:D92"/>
    <mergeCell ref="A93:D93"/>
    <mergeCell ref="A88:D88"/>
    <mergeCell ref="A89:D89"/>
    <mergeCell ref="A70:C70"/>
    <mergeCell ref="A71:C71"/>
    <mergeCell ref="A72:C72"/>
    <mergeCell ref="A73:C73"/>
    <mergeCell ref="A74:C74"/>
    <mergeCell ref="A75:C75"/>
    <mergeCell ref="A84:D84"/>
    <mergeCell ref="A79:C79"/>
    <mergeCell ref="A80:C80"/>
    <mergeCell ref="A81:C81"/>
    <mergeCell ref="A82:C82"/>
    <mergeCell ref="B83:D83"/>
    <mergeCell ref="A85:B85"/>
    <mergeCell ref="A86:B86"/>
    <mergeCell ref="C86:C87"/>
    <mergeCell ref="D86:D87"/>
    <mergeCell ref="A87:B87"/>
    <mergeCell ref="A64:D64"/>
    <mergeCell ref="A65:D65"/>
    <mergeCell ref="A66:D66"/>
    <mergeCell ref="A67:C67"/>
    <mergeCell ref="A68:C68"/>
    <mergeCell ref="A69:C69"/>
    <mergeCell ref="A78:C78"/>
    <mergeCell ref="A76:C76"/>
    <mergeCell ref="A77:C77"/>
    <mergeCell ref="A57:C57"/>
    <mergeCell ref="A58:C58"/>
    <mergeCell ref="B59:D59"/>
    <mergeCell ref="A60:D60"/>
    <mergeCell ref="A61:B61"/>
    <mergeCell ref="A62:B62"/>
    <mergeCell ref="C62:C63"/>
    <mergeCell ref="D62:D63"/>
    <mergeCell ref="A63:B63"/>
    <mergeCell ref="A51:C51"/>
    <mergeCell ref="B52:D52"/>
    <mergeCell ref="A53:C53"/>
    <mergeCell ref="A54:C54"/>
    <mergeCell ref="A55:C55"/>
    <mergeCell ref="A56:C56"/>
    <mergeCell ref="B45:D45"/>
    <mergeCell ref="A46:C46"/>
    <mergeCell ref="A47:C47"/>
    <mergeCell ref="A48:C48"/>
    <mergeCell ref="A49:C49"/>
    <mergeCell ref="A50:C5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B38:D38"/>
    <mergeCell ref="A39:C39"/>
    <mergeCell ref="A32:C32"/>
    <mergeCell ref="A24:B24"/>
    <mergeCell ref="C24:D24"/>
    <mergeCell ref="A25:B25"/>
    <mergeCell ref="C25:D25"/>
    <mergeCell ref="A26:B26"/>
    <mergeCell ref="C26:D26"/>
    <mergeCell ref="A40:C40"/>
    <mergeCell ref="A3:D3"/>
    <mergeCell ref="A4:D4"/>
    <mergeCell ref="A5:D5"/>
    <mergeCell ref="B6:D6"/>
    <mergeCell ref="A7:D7"/>
    <mergeCell ref="A8:D8"/>
    <mergeCell ref="A23:D23"/>
    <mergeCell ref="A31:D31"/>
    <mergeCell ref="A27:B27"/>
    <mergeCell ref="C27:D27"/>
    <mergeCell ref="A28:B28"/>
    <mergeCell ref="C28:D28"/>
    <mergeCell ref="A29:D29"/>
    <mergeCell ref="A30:D30"/>
    <mergeCell ref="A16:D16"/>
    <mergeCell ref="B17:D17"/>
    <mergeCell ref="A19:D19"/>
    <mergeCell ref="A21:D21"/>
    <mergeCell ref="A22:D22"/>
    <mergeCell ref="A9:D9"/>
    <mergeCell ref="B10:D10"/>
    <mergeCell ref="B11:D11"/>
    <mergeCell ref="B12:D12"/>
    <mergeCell ref="B13:D13"/>
    <mergeCell ref="B14:D14"/>
    <mergeCell ref="B20:D20"/>
    <mergeCell ref="B15:D15"/>
    <mergeCell ref="B18:D18"/>
  </mergeCells>
  <conditionalFormatting sqref="C392">
    <cfRule type="containsText" dxfId="3" priority="4" operator="containsText" text="INSATISFATÓRIO">
      <formula>NOT(ISERROR(SEARCH("INSATISFATÓRIO",C392)))</formula>
    </cfRule>
  </conditionalFormatting>
  <conditionalFormatting sqref="D392">
    <cfRule type="cellIs" dxfId="2" priority="1" operator="between">
      <formula>0</formula>
      <formula>50</formula>
    </cfRule>
    <cfRule type="cellIs" dxfId="1" priority="2" operator="between">
      <formula>0</formula>
      <formula>50</formula>
    </cfRule>
    <cfRule type="cellIs" dxfId="0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DADOS!$A$2:$A$5</xm:f>
          </x14:formula1>
          <xm:sqref>D353:D360 D342:D351 D68:D81 D100:D112 D114:D116 D118:D119 D128:D135 D137:D139 D141:D144 D158:D160 D162:D166 D175:D182 D184:D189 D191:D196 D209:D212 D214:D215 D217:D220 D229:D231 D233:D235 D237:D241 D250:D258 D260:D268 D270:D272 D281:D293 D295:D300 D320:D323 D325:D329 D316:D318 D153:D156 D302:D303 D362:D368</xm:sqref>
        </x14:dataValidation>
        <x14:dataValidation type="list" allowBlank="1" showInputMessage="1" showErrorMessage="1">
          <x14:formula1>
            <xm:f>DADOS!$A$1</xm:f>
          </x14:formula1>
          <xm:sqref>D54:D57 D33:D36 D40:D43 D47:D50</xm:sqref>
        </x14:dataValidation>
        <x14:dataValidation type="list" allowBlank="1" showInputMessage="1" showErrorMessage="1">
          <x14:formula1>
            <xm:f>DADOS!$A$8:$A$40</xm:f>
          </x14:formula1>
          <xm:sqref>B14:D14</xm:sqref>
        </x14:dataValidation>
        <x14:dataValidation type="list" allowBlank="1" showInputMessage="1" showErrorMessage="1">
          <x14:formula1>
            <xm:f>DADOS!$A$43:$A$176</xm:f>
          </x14:formula1>
          <xm:sqref>B15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DADOS</vt:lpstr>
      <vt:lpstr>XXV A Form Autoavaliação</vt:lpstr>
      <vt:lpstr>XXV B Form Superior Imediato</vt:lpstr>
      <vt:lpstr>XXV C Form Consenso</vt:lpstr>
      <vt:lpstr>'XXV A Form Autoavaliação'!Titulos_de_impressao</vt:lpstr>
      <vt:lpstr>'XXV B Form Superior Imediato'!Titulos_de_impressao</vt:lpstr>
      <vt:lpstr>'XXV C Form Consenso'!Titulos_de_impressao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Adriano Munhoz Pereira</cp:lastModifiedBy>
  <cp:lastPrinted>2023-02-09T21:37:59Z</cp:lastPrinted>
  <dcterms:created xsi:type="dcterms:W3CDTF">2022-11-17T12:34:23Z</dcterms:created>
  <dcterms:modified xsi:type="dcterms:W3CDTF">2023-09-14T13:21:01Z</dcterms:modified>
</cp:coreProperties>
</file>