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EDE\atg\agp\#ADSE_Formularios_Final\PUBLICAÇÃO NO PORTAL\"/>
    </mc:Choice>
  </mc:AlternateContent>
  <xr:revisionPtr revIDLastSave="0" documentId="13_ncr:1_{92BF79D5-7E6D-42F9-94F1-13DEE6D3DAB5}" xr6:coauthVersionLast="36" xr6:coauthVersionMax="36" xr10:uidLastSave="{00000000-0000-0000-0000-000000000000}"/>
  <bookViews>
    <workbookView xWindow="0" yWindow="0" windowWidth="28800" windowHeight="12225" firstSheet="1" activeTab="1" xr2:uid="{00000000-000D-0000-FFFF-FFFF00000000}"/>
  </bookViews>
  <sheets>
    <sheet name="DADOS" sheetId="12" state="hidden" r:id="rId1"/>
    <sheet name="A Formulário Autoavaliação" sheetId="1" r:id="rId2"/>
    <sheet name="B Form. Superior Imediato" sheetId="13" r:id="rId3"/>
    <sheet name="Formulário Consenso" sheetId="14" r:id="rId4"/>
  </sheets>
  <definedNames>
    <definedName name="_xlnm.Print_Area" localSheetId="2">'B Form. Superior Imediato'!$A$1:$E$373</definedName>
    <definedName name="OLE_LINK1" localSheetId="1">'A Formulário Autoavaliação'!#REF!</definedName>
    <definedName name="_xlnm.Print_Titles" localSheetId="1">'A Formulário Autoavaliação'!$1:$3</definedName>
    <definedName name="_xlnm.Print_Titles" localSheetId="2">'B Form. Superior Imediato'!$1:$3</definedName>
    <definedName name="_xlnm.Print_Titles" localSheetId="3">'Formulário Consenso'!$1:$3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8" i="14" l="1"/>
  <c r="C348" i="13"/>
  <c r="C309" i="14" l="1"/>
  <c r="D342" i="14"/>
  <c r="C345" i="14" s="1"/>
  <c r="D345" i="14" s="1"/>
  <c r="D348" i="14" s="1"/>
  <c r="C306" i="14"/>
  <c r="D306" i="14" s="1"/>
  <c r="D303" i="14"/>
  <c r="D272" i="14"/>
  <c r="C275" i="14" s="1"/>
  <c r="D275" i="14" s="1"/>
  <c r="D241" i="14"/>
  <c r="C244" i="14" s="1"/>
  <c r="D244" i="14" s="1"/>
  <c r="D223" i="14"/>
  <c r="C223" i="14"/>
  <c r="D309" i="14" s="1"/>
  <c r="D220" i="14"/>
  <c r="D196" i="14"/>
  <c r="C199" i="14" s="1"/>
  <c r="D199" i="14" s="1"/>
  <c r="D169" i="14"/>
  <c r="C169" i="14"/>
  <c r="D166" i="14"/>
  <c r="C147" i="14"/>
  <c r="D147" i="14" s="1"/>
  <c r="D144" i="14"/>
  <c r="D119" i="14"/>
  <c r="C122" i="14" s="1"/>
  <c r="C351" i="13"/>
  <c r="D342" i="13"/>
  <c r="C309" i="13"/>
  <c r="D303" i="13"/>
  <c r="D272" i="13"/>
  <c r="C202" i="13"/>
  <c r="D220" i="13"/>
  <c r="D196" i="13"/>
  <c r="D166" i="13"/>
  <c r="D144" i="13"/>
  <c r="D122" i="13"/>
  <c r="D119" i="13"/>
  <c r="D82" i="13"/>
  <c r="C62" i="13"/>
  <c r="C202" i="14" l="1"/>
  <c r="D202" i="14" s="1"/>
  <c r="D122" i="14"/>
  <c r="C350" i="1"/>
  <c r="D350" i="1"/>
  <c r="D340" i="1"/>
  <c r="C307" i="1"/>
  <c r="E200" i="1"/>
  <c r="D194" i="1"/>
  <c r="D164" i="1"/>
  <c r="D142" i="1"/>
  <c r="D117" i="1"/>
  <c r="E350" i="13"/>
  <c r="E349" i="1"/>
  <c r="E307" i="1"/>
  <c r="D83" i="1"/>
  <c r="C83" i="1"/>
  <c r="D79" i="1"/>
  <c r="C59" i="1"/>
  <c r="E82" i="13" l="1"/>
  <c r="C343" i="1"/>
  <c r="D343" i="1" s="1"/>
  <c r="E340" i="1"/>
  <c r="E346" i="1" s="1"/>
  <c r="C346" i="1" l="1"/>
  <c r="D346" i="1" s="1"/>
  <c r="E61" i="14"/>
  <c r="E58" i="1"/>
  <c r="E61" i="13"/>
  <c r="E342" i="14" l="1"/>
  <c r="E348" i="14" s="1"/>
  <c r="E303" i="14"/>
  <c r="E272" i="14"/>
  <c r="E241" i="14"/>
  <c r="E220" i="14"/>
  <c r="E196" i="14"/>
  <c r="E166" i="14"/>
  <c r="E144" i="14"/>
  <c r="E119" i="14"/>
  <c r="E82" i="14"/>
  <c r="D82" i="14"/>
  <c r="C86" i="14" s="1"/>
  <c r="D86" i="14" s="1"/>
  <c r="D58" i="14"/>
  <c r="D51" i="14"/>
  <c r="D44" i="14"/>
  <c r="D37" i="14"/>
  <c r="E342" i="13"/>
  <c r="E348" i="13" s="1"/>
  <c r="E303" i="13"/>
  <c r="E272" i="13"/>
  <c r="E241" i="13"/>
  <c r="E220" i="13"/>
  <c r="E196" i="13"/>
  <c r="E166" i="13"/>
  <c r="E144" i="13"/>
  <c r="E119" i="13"/>
  <c r="D348" i="13"/>
  <c r="C275" i="13"/>
  <c r="D275" i="13" s="1"/>
  <c r="D241" i="13"/>
  <c r="C244" i="13" s="1"/>
  <c r="D244" i="13" s="1"/>
  <c r="C199" i="13"/>
  <c r="D199" i="13" s="1"/>
  <c r="C147" i="13"/>
  <c r="D147" i="13" s="1"/>
  <c r="C86" i="13"/>
  <c r="D86" i="13" s="1"/>
  <c r="D58" i="13"/>
  <c r="D51" i="13"/>
  <c r="D44" i="13"/>
  <c r="D37" i="13"/>
  <c r="E202" i="14" l="1"/>
  <c r="E309" i="14"/>
  <c r="E350" i="14" s="1"/>
  <c r="C62" i="14"/>
  <c r="D62" i="14" s="1"/>
  <c r="D361" i="14" s="1"/>
  <c r="E309" i="13"/>
  <c r="C362" i="14"/>
  <c r="D362" i="14"/>
  <c r="E202" i="13"/>
  <c r="D62" i="13"/>
  <c r="D361" i="13" s="1"/>
  <c r="C122" i="13"/>
  <c r="C306" i="13"/>
  <c r="D306" i="13" s="1"/>
  <c r="C169" i="13"/>
  <c r="D169" i="13" s="1"/>
  <c r="C362" i="13"/>
  <c r="D362" i="13"/>
  <c r="C223" i="13"/>
  <c r="D223" i="13" s="1"/>
  <c r="C345" i="13"/>
  <c r="D345" i="13" s="1"/>
  <c r="C361" i="14" l="1"/>
  <c r="C361" i="13"/>
  <c r="D309" i="13"/>
  <c r="C351" i="14" l="1"/>
  <c r="D351" i="14" s="1"/>
  <c r="D202" i="13"/>
  <c r="D351" i="13"/>
  <c r="D363" i="14" l="1"/>
  <c r="C363" i="14"/>
  <c r="D365" i="14" s="1"/>
  <c r="D363" i="13"/>
  <c r="C363" i="13"/>
  <c r="D365" i="13" s="1"/>
  <c r="C365" i="14" l="1"/>
  <c r="C365" i="13"/>
  <c r="D301" i="1"/>
  <c r="E301" i="1"/>
  <c r="D270" i="1"/>
  <c r="E270" i="1"/>
  <c r="D239" i="1"/>
  <c r="E239" i="1"/>
  <c r="E218" i="1"/>
  <c r="D218" i="1"/>
  <c r="E194" i="1"/>
  <c r="E164" i="1"/>
  <c r="C120" i="1"/>
  <c r="E142" i="1"/>
  <c r="E117" i="1"/>
  <c r="E79" i="1" l="1"/>
  <c r="C197" i="1" l="1"/>
  <c r="D197" i="1" s="1"/>
  <c r="C273" i="1"/>
  <c r="D273" i="1" s="1"/>
  <c r="C242" i="1"/>
  <c r="D242" i="1" s="1"/>
  <c r="C167" i="1"/>
  <c r="D167" i="1" s="1"/>
  <c r="D55" i="1"/>
  <c r="D48" i="1"/>
  <c r="D41" i="1"/>
  <c r="D34" i="1"/>
  <c r="D361" i="1" l="1"/>
  <c r="D120" i="1"/>
  <c r="C361" i="1"/>
  <c r="C304" i="1"/>
  <c r="D304" i="1" s="1"/>
  <c r="C221" i="1"/>
  <c r="D221" i="1" s="1"/>
  <c r="C145" i="1"/>
  <c r="D145" i="1" s="1"/>
  <c r="D307" i="1" l="1"/>
  <c r="D59" i="1"/>
  <c r="D360" i="1" s="1"/>
  <c r="C360" i="1"/>
  <c r="C200" i="1"/>
  <c r="D200" i="1" l="1"/>
  <c r="D362" i="1" l="1"/>
  <c r="C362" i="1"/>
  <c r="D364" i="1" s="1"/>
  <c r="C364" i="1" l="1"/>
</calcChain>
</file>

<file path=xl/sharedStrings.xml><?xml version="1.0" encoding="utf-8"?>
<sst xmlns="http://schemas.openxmlformats.org/spreadsheetml/2006/main" count="1543" uniqueCount="516">
  <si>
    <t>NOME DO SERVIDOR:</t>
  </si>
  <si>
    <t>RG:</t>
  </si>
  <si>
    <t>Critério</t>
  </si>
  <si>
    <t>Pontuação</t>
  </si>
  <si>
    <t>Supera a expectativa</t>
  </si>
  <si>
    <t>SATISFATÓRIO</t>
  </si>
  <si>
    <t>Abaixo da expectativa</t>
  </si>
  <si>
    <t>≤ 50%</t>
  </si>
  <si>
    <t>CRITÉRIOS DE DESEMPENHO</t>
  </si>
  <si>
    <t>1. Pratica a escuta ativa, fazendo a leitura da comunicação não verbal.</t>
  </si>
  <si>
    <t>2. Ouve com atenção o interlocutor expor as ideias, sem interrompê-lo.</t>
  </si>
  <si>
    <t>3. Utiliza com eficácia os meios e padrões de comunicação da ADAPAR.</t>
  </si>
  <si>
    <t>4. Emprega a Língua Portuguesa corretamente, nas formas oral e escrita, utilizando vocabulário adequado às situações profissionais.</t>
  </si>
  <si>
    <t>5. Fornece e aceita feedback de forma rotineira, específica, imparcial e objetiva.</t>
  </si>
  <si>
    <t>6. Comunica-se com clareza, objetividade, respeito e cordialidade.</t>
  </si>
  <si>
    <t>7. Compartilha informações para o desempenho do trabalho.</t>
  </si>
  <si>
    <t>8. Utiliza com eficácia os recursos tecnológicos em uso para comunicação pela ADAPAR.</t>
  </si>
  <si>
    <t>9. Cumpre os padrões e processos de comunicação da ADAPAR.</t>
  </si>
  <si>
    <t>10.Responde prontamente às solicitações.</t>
  </si>
  <si>
    <t>11. Argumenta com dados e fatos.</t>
  </si>
  <si>
    <t>12. Revisa os materiais escritos antes de encaminhar.</t>
  </si>
  <si>
    <t>13. Está aberto para receber informações.</t>
  </si>
  <si>
    <t>1. Comunica-se buscando entender a perspectiva do outro.</t>
  </si>
  <si>
    <t xml:space="preserve">2. Certifica-se do entendimento correto da mensagem, ao final da interlocução. </t>
  </si>
  <si>
    <t>3. Adequa a comunicação ao estilo do outro.</t>
  </si>
  <si>
    <t>1. Participa ativamente de programas, projetos e ações.</t>
  </si>
  <si>
    <t>2. Executa as atividades sob sua responsabilidade, de acordo com os padrões, prazos, metas e indicadores acordadas.</t>
  </si>
  <si>
    <t>3. Realiza as atividades com efetividade.</t>
  </si>
  <si>
    <t>4. Compartilha informações relevantes para o desempenho do trabalho com qualidade.</t>
  </si>
  <si>
    <t>5. Adota novas práticas e procedimentos com agilidade.</t>
  </si>
  <si>
    <t>6. Atua com foco na melhoria continua, evitando desperdícios na sua etapa de trabalho.</t>
  </si>
  <si>
    <t>7. Faz a entrega dentro do prazo e qualidade estipulada.</t>
  </si>
  <si>
    <t>8. Adota postura de resiliência frente as diferentes demandas.</t>
  </si>
  <si>
    <t xml:space="preserve">1. Identifica e analisa os problemas e toma decisões eficazes. </t>
  </si>
  <si>
    <t>2. Propõe melhorias nos processos, com base em metodologias.</t>
  </si>
  <si>
    <t>3. Otimiza o tempo na execução das atividades.</t>
  </si>
  <si>
    <t>2. Propõe melhorias no planejamento operacional, com efetividade e qualidade.</t>
  </si>
  <si>
    <t>3. Acompanha e faz correções quanto ao cumprimento das etapas planejadas.</t>
  </si>
  <si>
    <t>1. Acompanha, propõe ações corretivas e revisa os planos, com agilidade.</t>
  </si>
  <si>
    <t>2. Propõe melhorias no planejamento dos programas, com efetividade e qualidade.</t>
  </si>
  <si>
    <t>3. Define e ajusta resultados esperados, objetivos, metas, ações táticas e operacionais, com transparência.</t>
  </si>
  <si>
    <t>4. Identifica ameaças e oportunidades, e comunica por meio dos canais institucionais.</t>
  </si>
  <si>
    <t>1. Atua em conformidade com os valores da Instituição.</t>
  </si>
  <si>
    <t>2. Adapta-se à diversidade do ambiente de trabalho, com respeito e ética.</t>
  </si>
  <si>
    <t>3. Compartilha informações e manifesta-se em situações para o bom desempenho das ações ou que possam prejudicar os resultados.</t>
  </si>
  <si>
    <t>4. É flexível e aberto a mudanças, aceitando ideias e opiniões diversas.</t>
  </si>
  <si>
    <t>5. Atua conforme os limites de competência e atribuições acordadas.</t>
  </si>
  <si>
    <t>6. Participa nas tarefas com entusiasmo.</t>
  </si>
  <si>
    <t>7. Fornece e aceita feedback de forma rotineira, específica, imparcial, objetiva, e com respeito.</t>
  </si>
  <si>
    <t>8. Expressa ideias com respeito, sem receio de ser criticado.</t>
  </si>
  <si>
    <t>1. Facilita a tomada de decisão nas atividades em grupo, com respeito.</t>
  </si>
  <si>
    <t>2. Desenvolve a credibilidade entre as pessoas.</t>
  </si>
  <si>
    <t>3. Decide cooperativamente, com base em dados e fatos.</t>
  </si>
  <si>
    <t>4.Media as situações de conflito com imparcialidade.</t>
  </si>
  <si>
    <t>5. Identifica oportunidades e propõe parcerias para atuação em rede, com sustentabilidade.</t>
  </si>
  <si>
    <t>6. Interage ativamente na sua área de atuação, demonstrando conhecimento do negócio.</t>
  </si>
  <si>
    <t>1.Demonstra iniciativa para resolução de problemas.</t>
  </si>
  <si>
    <t>2. Cumpre os prazos legais ou acordados para a disponibilização de recursos.</t>
  </si>
  <si>
    <t>3. Comunica-se, na forma oral e escrita, com clareza, precisão e objetividade.</t>
  </si>
  <si>
    <t>4.É organizado na coleta de dados e produção de informações.</t>
  </si>
  <si>
    <t>1.Analisa criticamente a solicitação e utilização de recursos.</t>
  </si>
  <si>
    <t>2. Monitora e comunica com agilidade a disponibilidade de recursos.</t>
  </si>
  <si>
    <t>1.Incorpora novas práticas e procedimentos com agilidade ao seu cotidiano de trabalho.</t>
  </si>
  <si>
    <t>2. Entende a necessidade dos usuários dos serviços.</t>
  </si>
  <si>
    <t>3. Busca orientação para transferir ou adaptar métodos e ideias de outros processos para seu ambiente de trabalho.</t>
  </si>
  <si>
    <t>1.Propõe novas ideias e formas de trabalhar para superar impasses.</t>
  </si>
  <si>
    <t>2. Baseia suas decisões em dados e evidência.</t>
  </si>
  <si>
    <t>3. Analisa e implementa conceitos advindos dos processos da própria Instituição ou de outras, que podem aumentar a qualidade e efetividade em seu campo de atuação.</t>
  </si>
  <si>
    <t>1. Integra os processos da Instituição aos da sua área de atuação.</t>
  </si>
  <si>
    <t>2. Utiliza as ferramentas da qualidade na sua área de atuação.</t>
  </si>
  <si>
    <t xml:space="preserve">3. Identifica desvios nos processos de trabalho. </t>
  </si>
  <si>
    <t xml:space="preserve">4. Identifica oportunidades e sugere melhorias. </t>
  </si>
  <si>
    <t>5. Cumpre normas e requisitos de qualidade.</t>
  </si>
  <si>
    <t>6. Adapta-se a novas práticas e procedimentos.</t>
  </si>
  <si>
    <t>7. É atento e disciplinado.</t>
  </si>
  <si>
    <t>8. É organizado.</t>
  </si>
  <si>
    <t>9. Informa falhas e problemas.</t>
  </si>
  <si>
    <t>2. É persuasivo.</t>
  </si>
  <si>
    <t>3. É resiliente.</t>
  </si>
  <si>
    <t xml:space="preserve">4. Possui análise criteriosa. </t>
  </si>
  <si>
    <t xml:space="preserve">5. Antecipa-se a problemas. </t>
  </si>
  <si>
    <t>6. Toma decisões no seu nível de alçada.</t>
  </si>
  <si>
    <t xml:space="preserve">7. Propõe soluções operacionais. </t>
  </si>
  <si>
    <t>8. Aceita críticas.</t>
  </si>
  <si>
    <t>9. Faz sugestões para melhoria dos processos.</t>
  </si>
  <si>
    <t>1.Age conforme os valores da Instituição.</t>
  </si>
  <si>
    <t>2.Adapta-se ao estilo de comunicação do interlocutor.</t>
  </si>
  <si>
    <t>3. Atua conforme os princípios da administração pública e os deveres do servidor público.</t>
  </si>
  <si>
    <t xml:space="preserve">4. Coopera frente às limitações dos demais servidores.  </t>
  </si>
  <si>
    <t>5. Contribui para a melhoria das relações no ambiente de trabalho através de diálogo transparente.</t>
  </si>
  <si>
    <t>6. Ouve as diferentes opiniões e manifesta seus pontos de vista de forma respeitosa.</t>
  </si>
  <si>
    <t>7. Atua com maturidade emocional frente as divergências no ambiente de trabalho.</t>
  </si>
  <si>
    <t>8. Fornece e aceita feedback de forma rotineira, específica, imparcial e objetiva.</t>
  </si>
  <si>
    <t>9.Comunica-se de forma clara e assertiva.</t>
  </si>
  <si>
    <t>1.Considera as necessidades dos seus pares para tomar decisões.</t>
  </si>
  <si>
    <t>2.Pratica a escuta ativa nas relações de trabalho.</t>
  </si>
  <si>
    <t>3. Atua de forma produtiva nos relacionamentos.</t>
  </si>
  <si>
    <t>4. Faz os empréstimos do estilo do outro, para ter uma abordagem assertiva.</t>
  </si>
  <si>
    <t>5. Resolve conflitos e mal entendidos.</t>
  </si>
  <si>
    <t>6. Adota os pressupostos da comunicação não violenta, entendendo os sentimentos e necessidades de cada um.</t>
  </si>
  <si>
    <t>10. Contribui de forma positiva para um ambiente saudável.</t>
  </si>
  <si>
    <t>11. Evita confronto e busca dialogar.</t>
  </si>
  <si>
    <t>12. Assume seus erros.</t>
  </si>
  <si>
    <t>13.Disponibiliza-se para ajudar o outro.</t>
  </si>
  <si>
    <t>2. CICLO DE AVALIAÇÃO</t>
  </si>
  <si>
    <t>%</t>
  </si>
  <si>
    <t xml:space="preserve">EVIDÊNCIAS </t>
  </si>
  <si>
    <t xml:space="preserve">Data:                   </t>
  </si>
  <si>
    <t xml:space="preserve"> Atribuições do cargo</t>
  </si>
  <si>
    <t>NOME DO AVALIADOR:</t>
  </si>
  <si>
    <t xml:space="preserve">ESCALA AVALIATIVA </t>
  </si>
  <si>
    <t>RESULTADO FINAL</t>
  </si>
  <si>
    <t>7. PONTOS DE OBSERVAÇÃO</t>
  </si>
  <si>
    <t>8. COMENTÁRIOS ADICIONAIS</t>
  </si>
  <si>
    <t xml:space="preserve">9. ASSINATURA DO SERVIDOR E DATA </t>
  </si>
  <si>
    <t xml:space="preserve">                 AGÊNCIA DE DEFESA AGROPECUÁRIA DO PARANÁ - ADAPAR</t>
  </si>
  <si>
    <t>FORMULÁRIO DE AVALIAÇÃO DE DESEMPENHO DO SERVIDOR ESTÁVEL - ADSE</t>
  </si>
  <si>
    <t>Autoavaliação</t>
  </si>
  <si>
    <t>1. IDENTIFICAÇÃO</t>
  </si>
  <si>
    <t>1.1 DO SERVIDOR AVALIADO</t>
  </si>
  <si>
    <t>CARGO:</t>
  </si>
  <si>
    <t>FUNÇÃO:</t>
  </si>
  <si>
    <t>URS DE APUCARANA</t>
  </si>
  <si>
    <t xml:space="preserve">UNIDADE DE LOTAÇÃO: </t>
  </si>
  <si>
    <t>ULSA DE BANDEIRANTES</t>
  </si>
  <si>
    <t>Utilize a seguinte escala para avaliação de todos os indicadores deste formulário.</t>
  </si>
  <si>
    <t>Atende a expectativa</t>
  </si>
  <si>
    <t>Assinale com "X", nos fatores abaixo, o indicador que corresponde a forma como você se avalia. No final de cada fator deverá ser descrito no campo "Evidências" quais os dados e fatos validam o valor atribuído.</t>
  </si>
  <si>
    <t>NOTAS</t>
  </si>
  <si>
    <t>X</t>
  </si>
  <si>
    <t>Resultado do Fator 3.1</t>
  </si>
  <si>
    <t>Descrição das evidências:</t>
  </si>
  <si>
    <t>Descumpre constantemente o horário de trabalho e a carga horária estabelecidos pela instituição, registrando quase sempre atrasos e saídas antecipadas com frequência.</t>
  </si>
  <si>
    <t>Apresenta dificuldades para cumprir o horário de trabalho e a carga horária estabelecidos pela instituição, registrando atrasos e saídas antecipadas com frequência.</t>
  </si>
  <si>
    <t>Quase sempre cumpre o horário de trabalho e a carga horária estabelecidos pela instituição, registrando alguns atrasos ou saídas antecipadas.</t>
  </si>
  <si>
    <t>Cumpre rigorosamente o horário de trabalho e a carga horária estabelecidos pela instituição, não registrando atrasos nem saídas antecipadas.</t>
  </si>
  <si>
    <t>Resultado do Fator 3.2</t>
  </si>
  <si>
    <t>Resultado do Fator 3.3</t>
  </si>
  <si>
    <t>Resultado do Fator 3.4</t>
  </si>
  <si>
    <t>RESULTADO DO ITEM 3 REQUISITOS:</t>
  </si>
  <si>
    <t>Pontuação Alcançada*</t>
  </si>
  <si>
    <t>% Alcançado**</t>
  </si>
  <si>
    <t>**O % Alcançado é calculado a partir da razão entre a Pontuação Alcançada e a Pontuação Máxima no Item, multiplicado por 100.</t>
  </si>
  <si>
    <t>Selecione dentre as pontuações a nota que você se avalia perante a cada uma destas atribuições. Deverá ser descrito no campo "Evidências" quais os dados e fatos validam o valor atribuído a cada uma delas.</t>
  </si>
  <si>
    <t>Resultado do Item 4</t>
  </si>
  <si>
    <t>RESULTADO DO ITEM 4 EFICIÊNCIA:</t>
  </si>
  <si>
    <t xml:space="preserve">*A Pontuação Alcançada refere-se ao Resultado do Item 4, o qual é resultante da somatória das pontuações atribuídas nos indicadores.      </t>
  </si>
  <si>
    <t>Selecione dentre as pontuações a nota que você se avalia perante cada uma das competências. Deverá ser descrito no campo "Evidências" quais os dados e fatos validam o valor atribuído a cada uma delas.</t>
  </si>
  <si>
    <t xml:space="preserve">Resultado do Fator 5.1 - I </t>
  </si>
  <si>
    <t xml:space="preserve">Básico </t>
  </si>
  <si>
    <t>Intermediário</t>
  </si>
  <si>
    <t>RESULTADO DO FATOR 5.1 - I COMPETÊNCIA COMUNICAÇÃO</t>
  </si>
  <si>
    <r>
      <t>Pontuação Alcançada</t>
    </r>
    <r>
      <rPr>
        <b/>
        <vertAlign val="superscript"/>
        <sz val="11"/>
        <color rgb="FF000000"/>
        <rFont val="Calibri"/>
        <family val="2"/>
      </rPr>
      <t>1</t>
    </r>
    <r>
      <rPr>
        <b/>
        <sz val="11"/>
        <color rgb="FF000000"/>
        <rFont val="Calibri"/>
        <family val="2"/>
        <charset val="1"/>
      </rPr>
      <t xml:space="preserve"> </t>
    </r>
  </si>
  <si>
    <r>
      <t>% Alcançado</t>
    </r>
    <r>
      <rPr>
        <b/>
        <vertAlign val="superscript"/>
        <sz val="11"/>
        <rFont val="Calibri"/>
        <family val="2"/>
      </rPr>
      <t>2</t>
    </r>
  </si>
  <si>
    <r>
      <t>TIPO DE AVALIAÇÃO:</t>
    </r>
    <r>
      <rPr>
        <sz val="11"/>
        <rFont val="Calibri"/>
        <family val="2"/>
        <scheme val="minor"/>
      </rPr>
      <t xml:space="preserve">           </t>
    </r>
  </si>
  <si>
    <r>
      <t xml:space="preserve">3. REQUISITOS </t>
    </r>
    <r>
      <rPr>
        <sz val="11"/>
        <rFont val="Calibri"/>
        <family val="2"/>
        <scheme val="minor"/>
      </rPr>
      <t>(pontuação máxima no item = 12)</t>
    </r>
  </si>
  <si>
    <r>
      <t>*</t>
    </r>
    <r>
      <rPr>
        <sz val="11"/>
        <color rgb="FF000000"/>
        <rFont val="Calibri"/>
        <family val="2"/>
        <scheme val="minor"/>
      </rPr>
      <t xml:space="preserve">A Pontuação Alcançada é obtida a partir da somatória dos resultados dos fatores 3.1, 3.2, 3.3 e 3.4.    </t>
    </r>
  </si>
  <si>
    <r>
      <rPr>
        <b/>
        <vertAlign val="superscript"/>
        <sz val="11"/>
        <color rgb="FF000000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O % Alcançado no Subitem é calculado a partir da razão entre a Pontuação Alcançada e a Pontuação Máxima no Subitem, multiplicado por 100.   </t>
    </r>
  </si>
  <si>
    <r>
      <t>Pontuação Alcançada</t>
    </r>
    <r>
      <rPr>
        <b/>
        <vertAlign val="superscript"/>
        <sz val="11"/>
        <color rgb="FF000000"/>
        <rFont val="Calibri"/>
        <family val="2"/>
        <scheme val="minor"/>
      </rPr>
      <t>1</t>
    </r>
    <r>
      <rPr>
        <b/>
        <sz val="11"/>
        <color rgb="FF000000"/>
        <rFont val="Calibri"/>
        <family val="2"/>
        <scheme val="minor"/>
      </rPr>
      <t xml:space="preserve"> </t>
    </r>
  </si>
  <si>
    <r>
      <t>% Alcançado</t>
    </r>
    <r>
      <rPr>
        <b/>
        <vertAlign val="superscript"/>
        <sz val="11"/>
        <rFont val="Calibri"/>
        <family val="2"/>
        <scheme val="minor"/>
      </rPr>
      <t>2</t>
    </r>
  </si>
  <si>
    <r>
      <rPr>
        <b/>
        <sz val="11"/>
        <color indexed="8"/>
        <rFont val="Calibri"/>
        <family val="2"/>
        <scheme val="minor"/>
      </rPr>
      <t>I – COMUNICAÇÃO:</t>
    </r>
    <r>
      <rPr>
        <sz val="11"/>
        <color indexed="8"/>
        <rFont val="Calibri"/>
        <family val="2"/>
        <scheme val="minor"/>
      </rPr>
      <t xml:space="preserve"> Capacidade de transmitir informações, pensamentos e ideias com clareza e objetividade, ouvindo atentamente e argumentando com coerência, de modo a garantir a compreensão da mensagem de forma plena, sem ruídos ou distorções, facilitando a interação entre as partes, por meio de canais apropriados aos diversos usuários.</t>
    </r>
  </si>
  <si>
    <r>
      <rPr>
        <b/>
        <sz val="11"/>
        <color indexed="8"/>
        <rFont val="Calibri"/>
        <family val="2"/>
        <scheme val="minor"/>
      </rPr>
      <t>II – FOCO NO RESULTADO:</t>
    </r>
    <r>
      <rPr>
        <sz val="11"/>
        <color indexed="8"/>
        <rFont val="Calibri"/>
        <family val="2"/>
        <scheme val="minor"/>
      </rPr>
      <t xml:space="preserve"> Capacidade de direcionar e otimizar a aplicação de recursos e esforços, para obter um desempenho de alta performance, com sustentabilidade.</t>
    </r>
  </si>
  <si>
    <r>
      <rPr>
        <b/>
        <sz val="11"/>
        <color indexed="8"/>
        <rFont val="Calibri"/>
        <family val="2"/>
        <scheme val="minor"/>
      </rPr>
      <t>IV– TRABALHO EM REDE:</t>
    </r>
    <r>
      <rPr>
        <sz val="11"/>
        <color indexed="8"/>
        <rFont val="Calibri"/>
        <family val="2"/>
        <scheme val="minor"/>
      </rPr>
      <t xml:space="preserve"> Capacidade de mobilizar pessoas e organizações para conduzirem ações interdependentes e transparentes, conjugando esforços e recursos, visando o alcance de objetivos e resultados comuns.</t>
    </r>
  </si>
  <si>
    <r>
      <rPr>
        <b/>
        <sz val="11"/>
        <color indexed="8"/>
        <rFont val="Calibri"/>
        <family val="2"/>
        <scheme val="minor"/>
      </rPr>
      <t>III – GESTÃO DA QUALIDADE:</t>
    </r>
    <r>
      <rPr>
        <sz val="11"/>
        <color indexed="8"/>
        <rFont val="Calibri"/>
        <family val="2"/>
        <scheme val="minor"/>
      </rPr>
      <t xml:space="preserve"> Capacidade de implementar e promover a melhoria contínua nos processos da ADAPAR, utilizando metodologias apropriadas, para atender as necessidades dos usuários em busca da excelência.</t>
    </r>
  </si>
  <si>
    <t>Básico</t>
  </si>
  <si>
    <t xml:space="preserve">Resultado do Fator 5.1 - II </t>
  </si>
  <si>
    <t>RESULTADO DO FATOR 5.1 - II COMPETÊNCIA FOCO NO RESULTADO</t>
  </si>
  <si>
    <t xml:space="preserve">Resultado do Fator 5.1 - III </t>
  </si>
  <si>
    <t>RESULTADO DO FATOR 5.1 - III COMPETÊNCIA PLANEJAMENTO</t>
  </si>
  <si>
    <r>
      <rPr>
        <b/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Em cada Competência a Pontuação Alcançada refere-se ao Resultado do Fator, o qual é resultante da somatória das pontuações atribuídas nos indicadores.</t>
    </r>
  </si>
  <si>
    <r>
      <rPr>
        <b/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Em cada Subitem a Pontuação Alcançada é obtida pela somatória das pontuações alcançadas em cada competência. </t>
    </r>
  </si>
  <si>
    <r>
      <rPr>
        <b/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O % Alcançado em cada Competência é calculado a partir da razão entre a Pontuação Alcançada e a Pontuação Máxima no Fator, multiplicado por 100. </t>
    </r>
  </si>
  <si>
    <r>
      <rPr>
        <b/>
        <sz val="11"/>
        <color indexed="8"/>
        <rFont val="Calibri"/>
        <family val="2"/>
        <scheme val="minor"/>
      </rPr>
      <t>III – PLANEJAMENTO:</t>
    </r>
    <r>
      <rPr>
        <sz val="11"/>
        <color indexed="8"/>
        <rFont val="Calibri"/>
        <family val="2"/>
        <scheme val="minor"/>
      </rPr>
      <t xml:space="preserve"> Capacidade de conceber objetivos e resultados, por meio dos processos de planejamento da ADAPAR, considerando a participação das partes interessadas e a disponibilidade de recursos.</t>
    </r>
  </si>
  <si>
    <t xml:space="preserve">Resultado do Fator 5.1 - IV </t>
  </si>
  <si>
    <t>RESULTADO DO FATOR 5.1 - IV COMPETÊNCIA TRABALHO EM REDE</t>
  </si>
  <si>
    <t>RESULTADO DO SUBITEM 5.1 COMPETÊNCIAS INSTITUCIONAIS</t>
  </si>
  <si>
    <r>
      <t>Pontuação Alcançada</t>
    </r>
    <r>
      <rPr>
        <b/>
        <vertAlign val="superscript"/>
        <sz val="11"/>
        <color rgb="FF000000"/>
        <rFont val="Calibri"/>
        <family val="2"/>
      </rPr>
      <t>3</t>
    </r>
    <r>
      <rPr>
        <b/>
        <sz val="11"/>
        <color rgb="FF000000"/>
        <rFont val="Calibri"/>
        <family val="2"/>
        <charset val="1"/>
      </rPr>
      <t xml:space="preserve"> </t>
    </r>
  </si>
  <si>
    <r>
      <t>% Alcançado</t>
    </r>
    <r>
      <rPr>
        <b/>
        <vertAlign val="superscript"/>
        <sz val="11"/>
        <color rgb="FF000000"/>
        <rFont val="Calibri"/>
        <family val="2"/>
      </rPr>
      <t>4</t>
    </r>
  </si>
  <si>
    <r>
      <rPr>
        <b/>
        <sz val="11"/>
        <color indexed="8"/>
        <rFont val="Calibri"/>
        <family val="2"/>
        <scheme val="minor"/>
      </rPr>
      <t>I – GESTÃO DE RECURSOS:</t>
    </r>
    <r>
      <rPr>
        <sz val="11"/>
        <color indexed="8"/>
        <rFont val="Calibri"/>
        <family val="2"/>
        <scheme val="minor"/>
      </rPr>
      <t xml:space="preserve"> Capacidade de gerenciar os recursos financeiros, físicos, tecnológicos e humanos de forma efetiva, em atendimento às demandas para o alcance dos objetivos e resultados planejados.</t>
    </r>
  </si>
  <si>
    <r>
      <rPr>
        <b/>
        <sz val="11"/>
        <color indexed="8"/>
        <rFont val="Calibri"/>
        <family val="2"/>
        <scheme val="minor"/>
      </rPr>
      <t>II – INOVAÇÃO:</t>
    </r>
    <r>
      <rPr>
        <sz val="11"/>
        <color indexed="8"/>
        <rFont val="Calibri"/>
        <family val="2"/>
        <scheme val="minor"/>
      </rPr>
      <t xml:space="preserve"> Capacidade de identificar oportunidades e transformar ideias em ações com sucesso para promover melhorias significativas e criação de novos serviços e produtos, respondendo com agilidade às necessidades dos usuários da ADAPAR.</t>
    </r>
  </si>
  <si>
    <r>
      <rPr>
        <b/>
        <sz val="11"/>
        <color indexed="8"/>
        <rFont val="Calibri"/>
        <family val="2"/>
        <scheme val="minor"/>
      </rPr>
      <t>IV – RELACIONAMENTO INTERPESSOAL:</t>
    </r>
    <r>
      <rPr>
        <sz val="11"/>
        <color indexed="8"/>
        <rFont val="Calibri"/>
        <family val="2"/>
        <scheme val="minor"/>
      </rPr>
      <t xml:space="preserve"> Capacidade de perceber os comportamentos e entender as necessidades dos demais, assumindo posturas e estilos de interação adequados, contribuindo para um ambiente de respeito e cooperação entre as pessoas.</t>
    </r>
  </si>
  <si>
    <t xml:space="preserve">Resultado do Fator 5.2 - I </t>
  </si>
  <si>
    <t>RESULTADO DO FATOR 5.2 - I COMPETÊNCIA GESTÃO DE RECURSOS</t>
  </si>
  <si>
    <t xml:space="preserve">Resultado do Fator 5.2 - II </t>
  </si>
  <si>
    <t>RESULTADO DO FATOR 5.2 - II COMPETÊNCIA INOVAÇÃO</t>
  </si>
  <si>
    <r>
      <t xml:space="preserve">Básico  </t>
    </r>
    <r>
      <rPr>
        <sz val="11"/>
        <color rgb="FF000000"/>
        <rFont val="Calibri"/>
        <family val="2"/>
        <scheme val="minor"/>
      </rPr>
      <t xml:space="preserve"> </t>
    </r>
  </si>
  <si>
    <t xml:space="preserve">Resultado do Fator 5.2 - III </t>
  </si>
  <si>
    <t>RESULTADO DO FATOR 5.2 - III COMPETÊNCIA GESTÃO DA QUALIDADE</t>
  </si>
  <si>
    <t xml:space="preserve">Resultado do Fator 5.2 - IV </t>
  </si>
  <si>
    <t>RESULTADO DO FATOR 5.2 - IV COMPETÊNCIA RELACIONAMENTO INTERPESSOAL</t>
  </si>
  <si>
    <t>RESULTADO DO SUBITEM 5.2 COMPETÊNCIAS DAS DIRETORIAS</t>
  </si>
  <si>
    <t xml:space="preserve">Resultado do Fator 5.3 - I </t>
  </si>
  <si>
    <t>RESULTADO DO SUBITEM 5.3 COMPETÊNCIAS GERENCIAIS</t>
  </si>
  <si>
    <t>RESULTADO DO ITEM 5 COMPETÊNCIAS:</t>
  </si>
  <si>
    <t>*O Resultado do Item 5 Competências é representado pela Pontuação Alcançada e corresponde à somatória dos Subitens 5.1, 5.2, 5.3 e 5.4.</t>
  </si>
  <si>
    <t>**A Pontuação em %, é obtida a partir da razão entre a Pontuação Alcançada e a Pontuação Total Máxima no item, multiplicado por 100.</t>
  </si>
  <si>
    <t>6. RESULTADO FINAL DA ADSE</t>
  </si>
  <si>
    <t>CRITÉRIO</t>
  </si>
  <si>
    <t>CLASSIFICAÇÃO</t>
  </si>
  <si>
    <t>&gt; 50 %</t>
  </si>
  <si>
    <t>INSATISFATÓRIO</t>
  </si>
  <si>
    <t>O Resultado Final da Avaliação é obtido a partir da média ponderada do percentual alcançado nos itens "Requisitos", "Eficiência" e "Competências", considerando os pesos especificados abaixo.</t>
  </si>
  <si>
    <t>ITEM</t>
  </si>
  <si>
    <t>PESO</t>
  </si>
  <si>
    <t>PONTUAÇÃO</t>
  </si>
  <si>
    <t>REQUISITOS</t>
  </si>
  <si>
    <t>EFICIÊNCIA</t>
  </si>
  <si>
    <t>COMPETÊNCIAS</t>
  </si>
  <si>
    <t>Todos as pontuações levantadas deverão ser detalhadas no Plano de Desenvolvimento Individual - PDI.</t>
  </si>
  <si>
    <t xml:space="preserve"> Assinatura:                                                                                                                                               </t>
  </si>
  <si>
    <t>Avaliação do Superior Imediato</t>
  </si>
  <si>
    <t>Avaliação de Consenso</t>
  </si>
  <si>
    <t>GLAB</t>
  </si>
  <si>
    <t>GRH</t>
  </si>
  <si>
    <t>GTRA</t>
  </si>
  <si>
    <t>GSA</t>
  </si>
  <si>
    <t>GSV</t>
  </si>
  <si>
    <t>URS DE CAMPO MOURÃO</t>
  </si>
  <si>
    <t>URS DE CASCAVEL</t>
  </si>
  <si>
    <t>URS DE CORNÉLIO PROCÓPIO</t>
  </si>
  <si>
    <t>URS DE CURITIBA</t>
  </si>
  <si>
    <t>URS DE DOIS VIZINHOS</t>
  </si>
  <si>
    <t>URS DE FRANCISCO BELTRÃO</t>
  </si>
  <si>
    <t>URS DE GUARAPUAVA</t>
  </si>
  <si>
    <t>URS DE IRATI</t>
  </si>
  <si>
    <t>URS DE IVAIPORÃ</t>
  </si>
  <si>
    <t>URS DE JACAREZINHO</t>
  </si>
  <si>
    <t>URS DE LARANJEIRAS DO SUL</t>
  </si>
  <si>
    <t>URS DE LONDRINA</t>
  </si>
  <si>
    <t>URS DE MARINGÁ</t>
  </si>
  <si>
    <t>URS DE PARANAGUÁ</t>
  </si>
  <si>
    <t>URS DE PARANAVAÍ</t>
  </si>
  <si>
    <t>URS DE PATO BRANCO</t>
  </si>
  <si>
    <t>URS DE PONTA GROSSA</t>
  </si>
  <si>
    <t>URS DE TOLEDO</t>
  </si>
  <si>
    <t>URS DE UMUARAMA</t>
  </si>
  <si>
    <t>URS DE UNIÃO DA VITÓRIA</t>
  </si>
  <si>
    <t>ASSESSORIA</t>
  </si>
  <si>
    <t>GAD</t>
  </si>
  <si>
    <t>GAT</t>
  </si>
  <si>
    <t>GFI</t>
  </si>
  <si>
    <t>GIPOA</t>
  </si>
  <si>
    <t>SEDE</t>
  </si>
  <si>
    <t>ULSA DE ADRIANÓPOLIS</t>
  </si>
  <si>
    <t>ULSA DE ALTÔNIA</t>
  </si>
  <si>
    <t>ULSA DE ANTONINA</t>
  </si>
  <si>
    <t>ULSA DE APUCARANA</t>
  </si>
  <si>
    <t>ULSA DE ARAPONGAS</t>
  </si>
  <si>
    <t>ULSA DE ARAPOTI</t>
  </si>
  <si>
    <t>ULSA DE ASSAÍ</t>
  </si>
  <si>
    <t>ULSA DE ASSIS CHATEAUBRIAND</t>
  </si>
  <si>
    <t>ULSA DE ASTORGA</t>
  </si>
  <si>
    <t>ULSA DE BARRACÃO</t>
  </si>
  <si>
    <t>ULSA DE BELA VISTA DO PARAÍSO</t>
  </si>
  <si>
    <t>ULSA DE CAMPINA DA LAGOA</t>
  </si>
  <si>
    <t>ULSA DE CAMPO LARGO</t>
  </si>
  <si>
    <t>ULSA DE CAMPO MOURÃO</t>
  </si>
  <si>
    <t>ULSA DE CÂNDIDO DE ABREU</t>
  </si>
  <si>
    <t>ULSA DE CANDÓI</t>
  </si>
  <si>
    <t>ULSA DE CANTAGALO</t>
  </si>
  <si>
    <t>ULSA DE CAPITÃO LEÔNIDAS MARQUES</t>
  </si>
  <si>
    <t>ULSA DE CASCAVEL</t>
  </si>
  <si>
    <t>ULSA DE CASTRO</t>
  </si>
  <si>
    <t>ULSA DE CATANDUVAS</t>
  </si>
  <si>
    <t>ULSA DE CENTENÁRIO DO SUL</t>
  </si>
  <si>
    <t>ULSA DE CERRO AZUL</t>
  </si>
  <si>
    <t>ULSA DE CHOPINZINHO</t>
  </si>
  <si>
    <t>ULSA DE CIANORTE</t>
  </si>
  <si>
    <t>ULSA DE CIDADE GAÚCHA</t>
  </si>
  <si>
    <t>ULSA DE CLEVELÂNDIA</t>
  </si>
  <si>
    <t>ULSA DE COLOMBO</t>
  </si>
  <si>
    <t>ULSA DE COLORADO</t>
  </si>
  <si>
    <t>ULSA DE CORBÉLIA</t>
  </si>
  <si>
    <t>ULSA DE CORNÉLIO PROCÓPIO</t>
  </si>
  <si>
    <t>ULSA DE CORONEL VIVIDA</t>
  </si>
  <si>
    <t>ULSA DE CRUZ MACHADO</t>
  </si>
  <si>
    <t>ULSA DE CRUZEIRO DO OESTE</t>
  </si>
  <si>
    <t>ULSA DE CURITIBA</t>
  </si>
  <si>
    <t>ULSA DE CURIÚVA</t>
  </si>
  <si>
    <t>ULSA DE DOIS VIZINHOS</t>
  </si>
  <si>
    <t>ULSA DE ENGENHEIRO BELTRÃO</t>
  </si>
  <si>
    <t>ULSA DE FAXINAL</t>
  </si>
  <si>
    <t>ULSA DE FOZ DO IGUAÇU</t>
  </si>
  <si>
    <t>ULSA DE FRANCISCO BELTRÃO</t>
  </si>
  <si>
    <t>ULSA DE GENERAL CARNEIRO</t>
  </si>
  <si>
    <t>ULSA DE GOIOERÊ</t>
  </si>
  <si>
    <t>ULSA DE GRANDES RIOS</t>
  </si>
  <si>
    <t>ULSA DE GUAÍRA</t>
  </si>
  <si>
    <t>ULSA DE GUARANIAÇU</t>
  </si>
  <si>
    <t>ULSA DE GUARATUBA</t>
  </si>
  <si>
    <t>ULSA DE IBAITI</t>
  </si>
  <si>
    <t>ULSA DE ICARAÍMA</t>
  </si>
  <si>
    <t>ULSA DE IMBITUVA</t>
  </si>
  <si>
    <t>ULSA DE IPORÃ</t>
  </si>
  <si>
    <t>ULSA DE IRATI</t>
  </si>
  <si>
    <t>ULSA DE IRETAMA</t>
  </si>
  <si>
    <t>ULSA DE IVAIPORÃ</t>
  </si>
  <si>
    <t>ULSA DE JACAREZINHO</t>
  </si>
  <si>
    <t>ULSA DE JAGUARIAÍVA</t>
  </si>
  <si>
    <t>ULSA DE JANDAIA DO SUL</t>
  </si>
  <si>
    <t>ULSA DE JOAQUIM TÁVORA</t>
  </si>
  <si>
    <t>ULSA DE LAPA</t>
  </si>
  <si>
    <t>ULSA DE LARANJEIRAS DO SUL</t>
  </si>
  <si>
    <t>ULSA DE LOANDA</t>
  </si>
  <si>
    <t>ULSA DE LONDRINA</t>
  </si>
  <si>
    <t>ULSA DE MAMBORÊ</t>
  </si>
  <si>
    <t>ULSA DE MANDAGUAÇU</t>
  </si>
  <si>
    <t>ULSA DE MANDAGUARI</t>
  </si>
  <si>
    <t>ULSA DE MANOEL RIBAS</t>
  </si>
  <si>
    <t>ULSA DE MARECHAL CÂNDIDO RONDON</t>
  </si>
  <si>
    <t>ULSA DE MARIA HELENA</t>
  </si>
  <si>
    <t>ULSA DE MARINGÁ</t>
  </si>
  <si>
    <t>ULSA DE MATELÂNDIA</t>
  </si>
  <si>
    <t>ULSA DE MEDIANEIRA</t>
  </si>
  <si>
    <t>ULSA DE MISSAL</t>
  </si>
  <si>
    <t>ULSA DE NOVA AURORA</t>
  </si>
  <si>
    <t>ULSA DE NOVA ESPERANÇA</t>
  </si>
  <si>
    <t>ULSA DE NOVA LARANJEIRAS</t>
  </si>
  <si>
    <t>ULSA DE NOVA LONDRINA</t>
  </si>
  <si>
    <t>ULSA DE ORTIGUEIRA</t>
  </si>
  <si>
    <t>ULSA DE PALMAS</t>
  </si>
  <si>
    <t>ULSA DE PALMEIRA</t>
  </si>
  <si>
    <t>ULSA DE PALMITAL</t>
  </si>
  <si>
    <t>ULSA DE PALOTINA</t>
  </si>
  <si>
    <t>ULSA DE PARAÍSO DO NORTE</t>
  </si>
  <si>
    <t>ULSA DE PARANACITY</t>
  </si>
  <si>
    <t>ULSA DE PARANAGUÁ</t>
  </si>
  <si>
    <t>ULSA DE PARANAVAÍ</t>
  </si>
  <si>
    <t>ULSA DE PATO BRAGADO</t>
  </si>
  <si>
    <t>ULSA DE PATO BRANCO</t>
  </si>
  <si>
    <t>ULSA DE PÉROLA</t>
  </si>
  <si>
    <t>ULSA DE PINHÃO</t>
  </si>
  <si>
    <t>ULSA DE PITANGA</t>
  </si>
  <si>
    <t>ULSA DE PLANALTO</t>
  </si>
  <si>
    <t>ULSA DE PONTA GROSSA</t>
  </si>
  <si>
    <t>ULSA DE PORECATU</t>
  </si>
  <si>
    <t>ULSA DE PRUDENTÓPOLIS</t>
  </si>
  <si>
    <t>ULSA DE QUEDAS DO IGUAÇU</t>
  </si>
  <si>
    <t>ULSA DE QUERÊNCIA DO NORTE</t>
  </si>
  <si>
    <t>ULSA DE REALEZA</t>
  </si>
  <si>
    <t>ULSA DE RESERVA</t>
  </si>
  <si>
    <t>ULSA DE RIBEIRÃO DO PINHAL</t>
  </si>
  <si>
    <t>ULSA DE RIO AZUL</t>
  </si>
  <si>
    <t>ULSA DE RIO BONITO DO IGUAÇU</t>
  </si>
  <si>
    <t>ULSA DE RIO BRANCO DO SUL</t>
  </si>
  <si>
    <t>ULSA DE RIO NEGRO</t>
  </si>
  <si>
    <t>ULSA DE ROLÂNDIA</t>
  </si>
  <si>
    <t>ULSA DE RONDON</t>
  </si>
  <si>
    <t>ULSA DE SALGADO FILHO</t>
  </si>
  <si>
    <t>ULSA DE SALTO DO LONTRA</t>
  </si>
  <si>
    <t>ULSA DE SANTA CRUZ DE MONTE CASTELO</t>
  </si>
  <si>
    <t>ULSA DE SANTA HELENA</t>
  </si>
  <si>
    <t>ULSA DE SANTA MARIANA</t>
  </si>
  <si>
    <t>ULSA DE SANTO ANTÔNIO DA PLATINA</t>
  </si>
  <si>
    <t>ULSA DE SANTO ANTÔNIO DO SUDOESTE</t>
  </si>
  <si>
    <t>ULSA DE SÃO JERÔNIMO DA SERRA</t>
  </si>
  <si>
    <t>ULSA DE SÃO JOÃO DO CAIUÁ</t>
  </si>
  <si>
    <t>ULSA DE SÃO JOÃO DO IVAÍ</t>
  </si>
  <si>
    <t>ULSA DE SÃO JORGE DO OESTE</t>
  </si>
  <si>
    <t>ULSA DE SÃO JOSÉ DOS PINHAIS</t>
  </si>
  <si>
    <t>ULSA DE SÃO MATEUS DO SUL</t>
  </si>
  <si>
    <t>ULSA DE SÃO MIGUEL DO IGUAÇU</t>
  </si>
  <si>
    <t>ULSA DE SENGÉS</t>
  </si>
  <si>
    <t>ULSA DE SERTANÓPOLIS</t>
  </si>
  <si>
    <t>ULSA DE SIQUEIRA CAMPOS</t>
  </si>
  <si>
    <t>ULSA DE TAPEJARA</t>
  </si>
  <si>
    <t>ULSA DE TEIXEIRA SOARES</t>
  </si>
  <si>
    <t>ULSA DE TERRA RICA</t>
  </si>
  <si>
    <t>ULSA DE TIBAGI</t>
  </si>
  <si>
    <t>ULSA DE TOLEDO</t>
  </si>
  <si>
    <t>ULSA DE TRÊS BARRAS DO PARANÁ</t>
  </si>
  <si>
    <t>ULSA DE TURVO</t>
  </si>
  <si>
    <t>ULSA DE UMUARAMA</t>
  </si>
  <si>
    <t>ULSA DE UNIÃO DA VITÓRIA</t>
  </si>
  <si>
    <t>ULSA DE WENCESLAU BRAZ</t>
  </si>
  <si>
    <t>1.2 DO SUPERIOR IMEDIATO</t>
  </si>
  <si>
    <r>
      <t>CARGO DESIGNADO:</t>
    </r>
    <r>
      <rPr>
        <sz val="11"/>
        <rFont val="Calibri"/>
        <family val="2"/>
        <charset val="1"/>
      </rPr>
      <t xml:space="preserve">         </t>
    </r>
  </si>
  <si>
    <t xml:space="preserve">9. ASSINATURA DO SUPERIOR IMEDIATO E DATA </t>
  </si>
  <si>
    <r>
      <t xml:space="preserve">4. EFICIÊNCIA </t>
    </r>
    <r>
      <rPr>
        <sz val="11"/>
        <rFont val="Calibri"/>
        <family val="2"/>
        <scheme val="minor"/>
      </rPr>
      <t>(pontuação máxima no item = 42)</t>
    </r>
  </si>
  <si>
    <t>1. Comunica-se utilizando Modelo de Diálogo de Coaching, bem como outras abordagens, de acordo com a necessidade.</t>
  </si>
  <si>
    <t>2. Incentiva e orienta a utilização plena dos padrões de comunicação da ADAPAR.</t>
  </si>
  <si>
    <t>Avançado</t>
  </si>
  <si>
    <r>
      <t>ATITUDES</t>
    </r>
    <r>
      <rPr>
        <sz val="11"/>
        <color indexed="8"/>
        <rFont val="Calibri"/>
        <family val="2"/>
        <scheme val="minor"/>
      </rPr>
      <t xml:space="preserve"> (pontuação máxima = 54)</t>
    </r>
  </si>
  <si>
    <t>1. Analisa cenários e implementa mudanças nos programas e ações de nível tático e operacional, com efetividade.</t>
  </si>
  <si>
    <t>2. Acompanha e avalia os resultados da equipe, com transparência, conforme acordado.</t>
  </si>
  <si>
    <t>3. Promove integração entre as unidades.</t>
  </si>
  <si>
    <t>4. Estimula as equipes para atingir o resultado planejado.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</si>
  <si>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36)</t>
    </r>
  </si>
  <si>
    <t>1. Negocia alternativas de ação, colaborativamente.</t>
  </si>
  <si>
    <t>2. Participa ativamente na negociação de objetivos, projetos e regras de cooperação entre as organizações.</t>
  </si>
  <si>
    <t>3. Faz a gestão das redes e gerencia projetos com efetividade.</t>
  </si>
  <si>
    <t>4.Participa proativamente das decisões sobre a divisão de tarefas, a alocação dos recursos e a avaliação dos resultados, com responsabilidade.</t>
  </si>
  <si>
    <t>5. Participa ativamente nos encontros da rede.</t>
  </si>
  <si>
    <t>6. Monitora a efetividade da rede, com transparência.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</si>
  <si>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60)</t>
    </r>
  </si>
  <si>
    <r>
      <t xml:space="preserve">5.1 COMPETÊNCIAS INSTITUCIONAIS </t>
    </r>
    <r>
      <rPr>
        <sz val="11"/>
        <rFont val="Calibri"/>
        <family val="2"/>
        <charset val="1"/>
      </rPr>
      <t>(pontuação</t>
    </r>
    <r>
      <rPr>
        <b/>
        <sz val="11"/>
        <rFont val="Calibri"/>
        <family val="2"/>
        <charset val="1"/>
      </rPr>
      <t xml:space="preserve"> </t>
    </r>
    <r>
      <rPr>
        <sz val="11"/>
        <rFont val="Calibri"/>
        <family val="2"/>
        <charset val="1"/>
      </rPr>
      <t xml:space="preserve">máxima no subitem = </t>
    </r>
    <r>
      <rPr>
        <sz val="11"/>
        <rFont val="Calibri"/>
        <family val="2"/>
      </rPr>
      <t>195</t>
    </r>
    <r>
      <rPr>
        <sz val="11"/>
        <rFont val="Calibri"/>
        <family val="2"/>
        <charset val="1"/>
      </rPr>
      <t>)</t>
    </r>
  </si>
  <si>
    <t>1.Estabelece os recursos necessários, conjugando as demandas das diferentes unidades da ADAPAR.</t>
  </si>
  <si>
    <t>2. Atua colaborativamente na busca de fontes para a obtenção de recursos.</t>
  </si>
  <si>
    <t>3. Estimula os servidores a utilizarem de forma efetiva os recursos disponíveis.</t>
  </si>
  <si>
    <t>4. Define as necessidades de capacitação.</t>
  </si>
  <si>
    <t xml:space="preserve">1.Avalia as incertezas, riscos e oportunidades associados aos programas, projetos e ações. </t>
  </si>
  <si>
    <t>2. Aplica metodologias de gerenciamento e avaliação para verificar a efetividade de processos, produtos e serviços.</t>
  </si>
  <si>
    <t>3. Implementa práticas inovadoras.</t>
  </si>
  <si>
    <t>4. Analisa processos, produtos e serviços e desenvolve melhorias para resolver as necessidades dos usuários.</t>
  </si>
  <si>
    <t>5. Apoia e incentiva ideias criativas, testando novas abordagens que podem criar valor para a Instituição.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</si>
  <si>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33)</t>
    </r>
  </si>
  <si>
    <r>
      <t>ATITUDES</t>
    </r>
    <r>
      <rPr>
        <sz val="11"/>
        <color indexed="8"/>
        <rFont val="Calibri"/>
        <family val="2"/>
        <scheme val="minor"/>
      </rPr>
      <t xml:space="preserve"> (pontuação máxima = 30)</t>
    </r>
  </si>
  <si>
    <r>
      <t>ATITUDES</t>
    </r>
    <r>
      <rPr>
        <sz val="11"/>
        <color rgb="FF000000"/>
        <rFont val="Calibri"/>
        <family val="2"/>
      </rPr>
      <t xml:space="preserve"> (pontuação máxima = 45)</t>
    </r>
  </si>
  <si>
    <t>1. Analisa, desenvolve e padroniza processos.</t>
  </si>
  <si>
    <t>2. Implementa a gestão da qualidade alinhada à política da ADAPAR.</t>
  </si>
  <si>
    <t>3. Conduz e acompanha a implementação das melhorias.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</si>
  <si>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63)</t>
    </r>
  </si>
  <si>
    <t>1.Harmoniza as relações e media conflitos com respeito e imparcialidade.</t>
  </si>
  <si>
    <t>2.Estimula a adoção de condutas e práticas exemplares de acordo com os valores institucionais.</t>
  </si>
  <si>
    <r>
      <t>ATITUDES</t>
    </r>
    <r>
      <rPr>
        <sz val="11"/>
        <color indexed="8"/>
        <rFont val="Calibri"/>
        <family val="2"/>
        <scheme val="minor"/>
      </rPr>
      <t xml:space="preserve"> (pontuação máxima = 63)</t>
    </r>
  </si>
  <si>
    <r>
      <t xml:space="preserve">5.2 COMPETÊNCIAS DAS DIRETORIAS  </t>
    </r>
    <r>
      <rPr>
        <sz val="11"/>
        <rFont val="Calibri"/>
        <family val="2"/>
        <charset val="1"/>
      </rPr>
      <t>(pontuação máxima do subitem =</t>
    </r>
    <r>
      <rPr>
        <sz val="11"/>
        <rFont val="Calibri"/>
        <family val="2"/>
      </rPr>
      <t xml:space="preserve"> 189</t>
    </r>
    <r>
      <rPr>
        <sz val="11"/>
        <rFont val="Calibri"/>
        <family val="2"/>
        <charset val="1"/>
      </rPr>
      <t>)</t>
    </r>
  </si>
  <si>
    <r>
      <t xml:space="preserve">5 COMPETÊNCIAS </t>
    </r>
    <r>
      <rPr>
        <sz val="11"/>
        <rFont val="Calibri"/>
        <family val="2"/>
        <scheme val="minor"/>
      </rPr>
      <t xml:space="preserve">(pontuação total máxima no item = </t>
    </r>
    <r>
      <rPr>
        <sz val="11"/>
        <rFont val="Calibri"/>
        <family val="2"/>
      </rPr>
      <t>486</t>
    </r>
    <r>
      <rPr>
        <sz val="11"/>
        <rFont val="Calibri"/>
        <family val="2"/>
        <scheme val="minor"/>
      </rPr>
      <t>)</t>
    </r>
  </si>
  <si>
    <t>Assinale com "X", nos fatores abaixo, o indicador que corresponde a forma como você avalia o Servidor. No final de cada fator deverá ser descrito no campo "Evidências" quais os dados e fatos validam o valor atribuído.</t>
  </si>
  <si>
    <t>Selecione dentre as pontuações a nota que você avalia o Servidor perante a cada uma destas atribuições. Deverá ser descrito no campo "Evidências" quais os dados e fatos validam o valor atribuído a cada uma delas.</t>
  </si>
  <si>
    <t>Selecione dentre as pontuações a nota que você avalia o Servidor perante cada uma das competências. Deverá ser descrito no campo "Evidências" quais os dados e fatos validam o valor atribuído a cada uma delas.</t>
  </si>
  <si>
    <t>Após o Servidor e o seu Superior Imediato apresentarem para cada um dos indicadores avaliados os resultados das suas respectivas avaliações, para aqueles que não tiverem a mesma nota, ambos deverão chegar num consenso e assinalerem com "X", o indicador que corresponde ao resultado dessa conversa. No final de cada fator deverá ser descrito no campo "Evidências" quais os dados e fatos validam o valor atribuído.</t>
  </si>
  <si>
    <t>Após o Servidor e o seu Superior Imediato apresentarem para cada um dos indicadores avaliados os resultados das suas respectivas avaliações, para aqueles que não tiverem a mesma nota, ambos deverão chegar em um consenso e marcarem a nota no indicador que corresponde ao resultado dessa conversa. No final de cada fator deverá ser descrito no campo "Evidências" quais os dados e fatos validam o valor atribuído.</t>
  </si>
  <si>
    <r>
      <t>3.1 Assiduidade:</t>
    </r>
    <r>
      <rPr>
        <sz val="11"/>
        <rFont val="Calibri"/>
        <family val="2"/>
      </rPr>
      <t xml:space="preserve"> comparecimento nos dias de trabalho definidos pela instituição</t>
    </r>
  </si>
  <si>
    <t xml:space="preserve">Falta e ausenta-se do trabalho com frequência, sem apresentar justificativa, não sendo possível contar com sua contribuição para a realização das atividades. </t>
  </si>
  <si>
    <t xml:space="preserve">Algumas vezes falta e se ausenta do trabalho, sem apresentar justificativa. </t>
  </si>
  <si>
    <t xml:space="preserve">Quase não falta e quando ocorre, apresenta justificativa. </t>
  </si>
  <si>
    <t>Não falta e está sempre presente para realizar suas atividades.</t>
  </si>
  <si>
    <r>
      <t xml:space="preserve">3.2 Pontualidade: </t>
    </r>
    <r>
      <rPr>
        <sz val="11"/>
        <rFont val="Calibri"/>
        <family val="2"/>
        <charset val="1"/>
      </rPr>
      <t>comparecimento nos horários de trabalho  e cumprimento da carga horária definidos pela instituição</t>
    </r>
  </si>
  <si>
    <r>
      <t>3.3 Idoneidade Moral:</t>
    </r>
    <r>
      <rPr>
        <sz val="11"/>
        <rFont val="Calibri"/>
        <family val="2"/>
        <charset val="1"/>
      </rPr>
      <t xml:space="preserve">  agir com urbanidade, discrição, lealdade e respeito à instituição e à hierarquia e o devido sigilo profissional.</t>
    </r>
  </si>
  <si>
    <t>Possui conduta pessoal adequada, mas precisa se esforçar para melhorar o relacionamento interpessoal.</t>
  </si>
  <si>
    <t>Demonstra excelente conduta pessoal, mantendo relacionamento adequado e respeitando os limites profissionais e pessoais das chefias. Zela pelo bom relacionamento no trabalho.</t>
  </si>
  <si>
    <r>
      <rPr>
        <b/>
        <sz val="11"/>
        <rFont val="Calibri"/>
        <family val="2"/>
        <charset val="1"/>
      </rPr>
      <t>3.4 Disciplina:</t>
    </r>
    <r>
      <rPr>
        <sz val="11"/>
        <rFont val="Calibri"/>
        <family val="2"/>
        <charset val="1"/>
      </rPr>
      <t xml:space="preserve">  cumprimento das normas legais e regulamentares.</t>
    </r>
  </si>
  <si>
    <t>É indisciplinado, não gosta de receber ordens e demonstra pouco caso com relação às normas da instituição.</t>
  </si>
  <si>
    <t>Tem dificuldade em aceitar as normas  e regulamentos, tendo que ser chamado a atenção por falhas disciplinares com frequência.</t>
  </si>
  <si>
    <t>Aceita as normas, mas às vezes precisa ser chamado a atenção por falhas disciplinares.</t>
  </si>
  <si>
    <t>Age de acordo com as normas legais e regulamentares estabelecidas pela instiituição, buscando conhecê-las e compreendê-las</t>
  </si>
  <si>
    <t>PRESIDÊNCIA</t>
  </si>
  <si>
    <t>DIREÇÃO</t>
  </si>
  <si>
    <t>Assinatura do Servidor:</t>
  </si>
  <si>
    <t>Data:</t>
  </si>
  <si>
    <t>10. ASSINATURA DO SUPERIOR IMEDIATO E DATA</t>
  </si>
  <si>
    <t>Assinatura:</t>
  </si>
  <si>
    <t>O Campo 11 será preenchido apenas no caso de o resultado da Avaliação de Consenso ter sido INSATISFATÓRIO.</t>
  </si>
  <si>
    <t>11. PARECER DA COMISSÃO REGIONAL DE AVALIAÇÃO DE DESEMPENHO - CRAD</t>
  </si>
  <si>
    <t>11.1 NOME E ASSINATURA DOS PARTICIPANTES DA REUNIÃO</t>
  </si>
  <si>
    <t>Presidente CRAD</t>
  </si>
  <si>
    <t xml:space="preserve">Membro CRAD                                                                           </t>
  </si>
  <si>
    <t>Membro CRAD</t>
  </si>
  <si>
    <t xml:space="preserve"> Assinatura do Servidor:                                                                                                                                               </t>
  </si>
  <si>
    <t xml:space="preserve"> Assinatura do Superior Imediato:                                                                                                                                               </t>
  </si>
  <si>
    <r>
      <t>UNIDADE ADMINISTRATIVA:</t>
    </r>
    <r>
      <rPr>
        <sz val="11"/>
        <rFont val="Calibri"/>
        <family val="2"/>
        <scheme val="minor"/>
      </rPr>
      <t xml:space="preserve"> </t>
    </r>
  </si>
  <si>
    <t>Não atende a expectativa</t>
  </si>
  <si>
    <t>PERÍODO AVALIADO:</t>
  </si>
  <si>
    <r>
      <rPr>
        <b/>
        <sz val="11"/>
        <rFont val="Calibri"/>
        <family val="2"/>
        <scheme val="minor"/>
      </rPr>
      <t>III – PLANEJAMENTO:</t>
    </r>
    <r>
      <rPr>
        <sz val="11"/>
        <rFont val="Calibri"/>
        <family val="2"/>
        <scheme val="minor"/>
      </rPr>
      <t xml:space="preserve"> Capacidade de conceber objetivos e resultados, por meio dos processos de planejamento da ADAPAR, considerando a participação das partes interessadas e a disponibilidade de recursos.</t>
    </r>
  </si>
  <si>
    <t>1. Difunde o uso das ferramentas da qualidade.</t>
  </si>
  <si>
    <t>1. Participa da elaboração de planos, com comprometimento, buscando, analisando e usando dados e informações para o planejamento.</t>
  </si>
  <si>
    <t>2. Planeja a utilização dos recursos de forma efetiva, considerando a relação custo-benefício.</t>
  </si>
  <si>
    <t xml:space="preserve">3. Utiliza processos e ferramentas de planejamento, com qualidade. </t>
  </si>
  <si>
    <t>4. É proativo e crítico na busca, análise e utilização de dados e informações para planejar.</t>
  </si>
  <si>
    <t>1. Utiliza técnicas de priorização de ações, considerando o contexto.</t>
  </si>
  <si>
    <t xml:space="preserve">5. Conduz a implementação de planos e programas, com responsabilidade e comprometimento.       </t>
  </si>
  <si>
    <t>Não mantém conduta pessoal adequada, sendo constantemente advertido verbalmente. Não possui habilidade de relacionar-se, o que já causou ao servidor problemas com outras pessoas e críticas ao seu trabalho.</t>
  </si>
  <si>
    <t xml:space="preserve">Em algumas ocasiões, apresentou comportamento inadequado no trabalho e demonstrou pouca capacidade de relacionar-se com outras pessoas. </t>
  </si>
  <si>
    <t>ULSA DE GUARAPUAVA</t>
  </si>
  <si>
    <r>
      <t>1.</t>
    </r>
    <r>
      <rPr>
        <sz val="11"/>
        <color theme="1"/>
        <rFont val="Calibri"/>
        <family val="2"/>
        <scheme val="minor"/>
      </rPr>
      <t>    Busca informações complementares de forma ágil.</t>
    </r>
  </si>
  <si>
    <r>
      <t>2.</t>
    </r>
    <r>
      <rPr>
        <sz val="11"/>
        <color theme="1"/>
        <rFont val="Calibri"/>
        <family val="2"/>
        <scheme val="minor"/>
      </rPr>
      <t>    Atua com imparcialidade e com base na legislação pertinente.</t>
    </r>
  </si>
  <si>
    <r>
      <t>3.</t>
    </r>
    <r>
      <rPr>
        <sz val="11"/>
        <color theme="1"/>
        <rFont val="Calibri"/>
        <family val="2"/>
        <scheme val="minor"/>
      </rPr>
      <t>    Apresenta atenção aos detalhes.</t>
    </r>
  </si>
  <si>
    <r>
      <t>4.</t>
    </r>
    <r>
      <rPr>
        <sz val="11"/>
        <color theme="1"/>
        <rFont val="Calibri"/>
        <family val="2"/>
        <scheme val="minor"/>
      </rPr>
      <t>    Mantém a concentração durante a realização das atividades.</t>
    </r>
  </si>
  <si>
    <r>
      <t>5.</t>
    </r>
    <r>
      <rPr>
        <sz val="11"/>
        <color theme="1"/>
        <rFont val="Calibri"/>
        <family val="2"/>
        <scheme val="minor"/>
      </rPr>
      <t>    Executa processos conforme estabelecidos.</t>
    </r>
  </si>
  <si>
    <r>
      <t>6.</t>
    </r>
    <r>
      <rPr>
        <sz val="11"/>
        <color theme="1"/>
        <rFont val="Calibri"/>
        <family val="2"/>
        <scheme val="minor"/>
      </rPr>
      <t>    Cumpre os procedimentos da empresa.</t>
    </r>
  </si>
  <si>
    <r>
      <t>7.</t>
    </r>
    <r>
      <rPr>
        <sz val="11"/>
        <color theme="1"/>
        <rFont val="Calibri"/>
        <family val="2"/>
        <scheme val="minor"/>
      </rPr>
      <t>    É minucioso e ágil nas atividades realizadas.</t>
    </r>
  </si>
  <si>
    <r>
      <t>8.</t>
    </r>
    <r>
      <rPr>
        <sz val="11"/>
        <color theme="1"/>
        <rFont val="Calibri"/>
        <family val="2"/>
        <scheme val="minor"/>
      </rPr>
      <t>    Busca formas de atualização constante.</t>
    </r>
  </si>
  <si>
    <r>
      <t>9.</t>
    </r>
    <r>
      <rPr>
        <sz val="11"/>
        <color theme="1"/>
        <rFont val="Calibri"/>
        <family val="2"/>
        <scheme val="minor"/>
      </rPr>
      <t>    Reporta falhas e oportunidades de melhoria.</t>
    </r>
  </si>
  <si>
    <r>
      <t>10.</t>
    </r>
    <r>
      <rPr>
        <sz val="11"/>
        <color theme="1"/>
        <rFont val="Calibri"/>
        <family val="2"/>
        <scheme val="minor"/>
      </rPr>
      <t xml:space="preserve"> Cumpre as demandas atendendo os indicadores.        </t>
    </r>
  </si>
  <si>
    <r>
      <t>1.</t>
    </r>
    <r>
      <rPr>
        <sz val="11"/>
        <color theme="1"/>
        <rFont val="Calibri"/>
        <family val="2"/>
        <scheme val="minor"/>
      </rPr>
      <t>    Correlaciona informações com facilidade.</t>
    </r>
  </si>
  <si>
    <r>
      <t>2.</t>
    </r>
    <r>
      <rPr>
        <sz val="11"/>
        <color theme="1"/>
        <rFont val="Calibri"/>
        <family val="2"/>
        <scheme val="minor"/>
      </rPr>
      <t>    Toma decisões com base em dados e fatos.</t>
    </r>
  </si>
  <si>
    <r>
      <t>3.</t>
    </r>
    <r>
      <rPr>
        <sz val="11"/>
        <color theme="1"/>
        <rFont val="Calibri"/>
        <family val="2"/>
        <scheme val="minor"/>
      </rPr>
      <t>    Analisa criticamente os procedimentos e toma as medidas cabíveis.</t>
    </r>
  </si>
  <si>
    <r>
      <t>4.</t>
    </r>
    <r>
      <rPr>
        <sz val="11"/>
        <color theme="1"/>
        <rFont val="Calibri"/>
        <family val="2"/>
        <scheme val="minor"/>
      </rPr>
      <t>    Acompanha periodicamente a implementação das ações corretivas.</t>
    </r>
  </si>
  <si>
    <r>
      <t>5.</t>
    </r>
    <r>
      <rPr>
        <sz val="11"/>
        <color theme="1"/>
        <rFont val="Calibri"/>
        <family val="2"/>
        <scheme val="minor"/>
      </rPr>
      <t>    Identifica, qualifica, prioriza, monitora e controla os riscos inerentes aos processos.</t>
    </r>
  </si>
  <si>
    <r>
      <t>6.</t>
    </r>
    <r>
      <rPr>
        <sz val="11"/>
        <color theme="1"/>
        <rFont val="Calibri"/>
        <family val="2"/>
        <scheme val="minor"/>
      </rPr>
      <t>    Monitora os processos de acordo com os indicadores estabelecidos.</t>
    </r>
  </si>
  <si>
    <r>
      <t>7.</t>
    </r>
    <r>
      <rPr>
        <sz val="11"/>
        <color theme="1"/>
        <rFont val="Calibri"/>
        <family val="2"/>
        <scheme val="minor"/>
      </rPr>
      <t>    Avalia os processos com a periodicidade programada.</t>
    </r>
  </si>
  <si>
    <r>
      <t>8.</t>
    </r>
    <r>
      <rPr>
        <sz val="11"/>
        <color theme="1"/>
        <rFont val="Calibri"/>
        <family val="2"/>
        <scheme val="minor"/>
      </rPr>
      <t>    Avalia processos pares que possam interferir na sua operação.</t>
    </r>
  </si>
  <si>
    <r>
      <t>1.</t>
    </r>
    <r>
      <rPr>
        <sz val="11"/>
        <color theme="1"/>
        <rFont val="Calibri"/>
        <family val="2"/>
        <scheme val="minor"/>
      </rPr>
      <t>    Elabora e padroniza normativas quando necessário.</t>
    </r>
  </si>
  <si>
    <r>
      <t>2.</t>
    </r>
    <r>
      <rPr>
        <sz val="11"/>
        <color theme="1"/>
        <rFont val="Calibri"/>
        <family val="2"/>
        <scheme val="minor"/>
      </rPr>
      <t>    Dimensiona as atividades a serem executadas conforme a capacidade operacional.</t>
    </r>
  </si>
  <si>
    <r>
      <t>3.</t>
    </r>
    <r>
      <rPr>
        <sz val="11"/>
        <color theme="1"/>
        <rFont val="Calibri"/>
        <family val="2"/>
        <scheme val="minor"/>
      </rPr>
      <t>    Articula parcerias.</t>
    </r>
  </si>
  <si>
    <r>
      <t>4.</t>
    </r>
    <r>
      <rPr>
        <sz val="11"/>
        <color theme="1"/>
        <rFont val="Calibri"/>
        <family val="2"/>
        <scheme val="minor"/>
      </rPr>
      <t>    Promove eventos técnicos para atualização dos servidores.</t>
    </r>
  </si>
  <si>
    <r>
      <t>5.</t>
    </r>
    <r>
      <rPr>
        <sz val="11"/>
        <color theme="1"/>
        <rFont val="Calibri"/>
        <family val="2"/>
        <scheme val="minor"/>
      </rPr>
      <t>    Implementa processos.</t>
    </r>
  </si>
  <si>
    <r>
      <t>6.</t>
    </r>
    <r>
      <rPr>
        <sz val="11"/>
        <color theme="1"/>
        <rFont val="Calibri"/>
        <family val="2"/>
        <scheme val="minor"/>
      </rPr>
      <t>    Controla os processos.</t>
    </r>
  </si>
  <si>
    <r>
      <t>7.</t>
    </r>
    <r>
      <rPr>
        <sz val="11"/>
        <color theme="1"/>
        <rFont val="Calibri"/>
        <family val="2"/>
        <scheme val="minor"/>
      </rPr>
      <t>    Aprimora os processos.</t>
    </r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</si>
  <si>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75)</t>
    </r>
  </si>
  <si>
    <t>RESULTADO DO FATOR 5.3 - I COMPETÊNCIA FOCO EM PROCESSOS</t>
  </si>
  <si>
    <r>
      <rPr>
        <b/>
        <sz val="11"/>
        <color indexed="8"/>
        <rFont val="Calibri"/>
        <family val="2"/>
        <scheme val="minor"/>
      </rPr>
      <t xml:space="preserve">I – FOCO EM PROCESSOS: </t>
    </r>
    <r>
      <rPr>
        <sz val="11"/>
        <color indexed="8"/>
        <rFont val="Calibri"/>
        <family val="2"/>
        <scheme val="minor"/>
      </rPr>
      <t xml:space="preserve"> Capacidade de atuar em conformidade com os processos e procedimentos da Adapar, analisando as interfaces, evidenciando riscos, melhorando e implementado processos de forma efetiva, a fim de assegurar os resultados da Instituição.</t>
    </r>
  </si>
  <si>
    <r>
      <t xml:space="preserve">5.3 COMPETÊNCIAS GERENCIAIS </t>
    </r>
    <r>
      <rPr>
        <sz val="11"/>
        <rFont val="Calibri"/>
        <family val="2"/>
        <charset val="1"/>
      </rPr>
      <t xml:space="preserve">(pontuação máxima no subitem = </t>
    </r>
    <r>
      <rPr>
        <sz val="11"/>
        <rFont val="Calibri"/>
        <family val="2"/>
      </rPr>
      <t>75</t>
    </r>
    <r>
      <rPr>
        <sz val="11"/>
        <rFont val="Calibri"/>
        <family val="2"/>
        <charset val="1"/>
      </rPr>
      <t>)</t>
    </r>
  </si>
  <si>
    <t>1. Programar e executar a fiscalização e vigilância agropecuária.</t>
  </si>
  <si>
    <t>2. Auditar, fiscalizar e supervisionar os processos produtivos referentes a programas, projetos e demais atividades de defesa agropecuária.</t>
  </si>
  <si>
    <t>3. Elaborar, instaurar, emitir parecer e participar de procedimentos e processos administrativos oficiais.</t>
  </si>
  <si>
    <t>4. Desenvolver ações de comunicação e educação sanitária em defesa agropecuária.</t>
  </si>
  <si>
    <t>5. Participar e representar a Adapar em Conselhos, Câmaras Técnicas, Fóruns entre outros.</t>
  </si>
  <si>
    <t>6. Participar da atualização de processos, procedimentos e normas.</t>
  </si>
  <si>
    <t>7. Atender o público interno e externo no que compete as ações da Adapar</t>
  </si>
  <si>
    <t>8. Orientar, acompanhar e supervisionar as ações da equipe da sua unidade de atuação.</t>
  </si>
  <si>
    <t>9. Coletar, registrar e monitorar dados em sistemas informatizados.</t>
  </si>
  <si>
    <t xml:space="preserve">10. Realizar atendimentos emergenciais conforme preconizado nos programas. </t>
  </si>
  <si>
    <t>11. Zelar pelo patrimônio e recursos necessários para execução das atividades.</t>
  </si>
  <si>
    <t xml:space="preserve">12. Participar de auditorias e supervisões internas e externas. </t>
  </si>
  <si>
    <t>13. Realizar atividades laboratoriais, observadas as competências.</t>
  </si>
  <si>
    <t>14. Atuar como responsável técnico perante outros órgãos, observadas as competências.</t>
  </si>
  <si>
    <t>FORMULÁRIO B - SUPERIOR IMEDIATO - CARGO DE FISCAL DE DEFESA AGROPECUÁRIA / GAD</t>
  </si>
  <si>
    <t>FORMULÁRIO A - AUTOAVALIAÇÃO - CARGO DE FISCAL DE DEFESA AGROPECUÁRIA / GAD</t>
  </si>
  <si>
    <t>FORMULÁRIO C - CONSENSO - CARGO DE FISCAL DE DEFESA AGROPECUÁRIA / GAD</t>
  </si>
  <si>
    <t>FISCAL DA DEFESA AGROPECUÁRIA / GAD</t>
  </si>
  <si>
    <t>Gerente Administrativo</t>
  </si>
  <si>
    <t>*O Resultado do Item 5 Competências é representado pela Pontuação Alcançada e corresponde à somatória dos Subitens 5.1, 5.2 e 5.3.</t>
  </si>
  <si>
    <t>ANEXO XXI a que se refere a Portaria 30 de 8 de fevereiro de 2023</t>
  </si>
  <si>
    <r>
      <t xml:space="preserve">5 COMPETÊNCIAS </t>
    </r>
    <r>
      <rPr>
        <sz val="11"/>
        <rFont val="Calibri"/>
        <family val="2"/>
        <scheme val="minor"/>
      </rPr>
      <t>(pontuação total máxima no item = 459)</t>
    </r>
  </si>
  <si>
    <r>
      <t xml:space="preserve">5 COMPETÊNCIAS </t>
    </r>
    <r>
      <rPr>
        <sz val="11"/>
        <rFont val="Calibri"/>
        <family val="2"/>
        <scheme val="minor"/>
      </rPr>
      <t xml:space="preserve">(pontuação total máxima no item = </t>
    </r>
    <r>
      <rPr>
        <sz val="11"/>
        <rFont val="Calibri"/>
        <family val="2"/>
      </rPr>
      <t>459</t>
    </r>
    <r>
      <rPr>
        <sz val="1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</si>
</sst>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  <charset val="1"/>
    </font>
    <font>
      <b/>
      <vertAlign val="superscript"/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vertAlign val="superscript"/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rgb="FF000000"/>
      <name val="Calibri"/>
      <family val="2"/>
      <charset val="1"/>
    </font>
    <font>
      <sz val="11"/>
      <color indexed="8"/>
      <name val="Calibri"/>
      <family val="2"/>
      <charset val="134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08080"/>
        <bgColor rgb="FF969696"/>
      </patternFill>
    </fill>
    <fill>
      <patternFill patternType="solid">
        <fgColor rgb="FFA6A6A6"/>
        <bgColor rgb="FF969696"/>
      </patternFill>
    </fill>
    <fill>
      <patternFill patternType="solid">
        <fgColor rgb="FFBFBFBF"/>
        <bgColor rgb="FFC0C0C0"/>
      </patternFill>
    </fill>
    <fill>
      <patternFill patternType="solid">
        <fgColor rgb="FFFFFFFF"/>
        <bgColor rgb="FFF2F2F2"/>
      </patternFill>
    </fill>
    <fill>
      <patternFill patternType="solid">
        <fgColor rgb="FF969696"/>
        <bgColor rgb="FFA6A6A6"/>
      </patternFill>
    </fill>
    <fill>
      <patternFill patternType="solid">
        <fgColor rgb="FFD9D9D9"/>
        <bgColor rgb="FFE7E6E6"/>
      </patternFill>
    </fill>
    <fill>
      <patternFill patternType="solid">
        <fgColor rgb="FFF2F2F2"/>
        <bgColor rgb="FFE7E6E6"/>
      </patternFill>
    </fill>
    <fill>
      <patternFill patternType="solid">
        <fgColor theme="0" tint="-0.14999847407452621"/>
        <bgColor rgb="FFE7E6E6"/>
      </patternFill>
    </fill>
    <fill>
      <patternFill patternType="solid">
        <fgColor rgb="FFE2F0D9"/>
        <bgColor rgb="FFE7E6E6"/>
      </patternFill>
    </fill>
    <fill>
      <patternFill patternType="solid">
        <fgColor rgb="FFE7E6E6"/>
        <bgColor rgb="FFE2F0D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rgb="FFBFBFBF"/>
      </patternFill>
    </fill>
    <fill>
      <patternFill patternType="solid">
        <fgColor theme="9" tint="0.79998168889431442"/>
        <bgColor rgb="FFE7E6E6"/>
      </patternFill>
    </fill>
    <fill>
      <patternFill patternType="solid">
        <fgColor theme="0" tint="-0.14999847407452621"/>
        <bgColor rgb="FFE2F0D9"/>
      </patternFill>
    </fill>
    <fill>
      <patternFill patternType="solid">
        <fgColor rgb="FF969696"/>
        <bgColor rgb="FF000000"/>
      </patternFill>
    </fill>
    <fill>
      <patternFill patternType="solid">
        <fgColor theme="4" tint="0.59999389629810485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9">
    <xf numFmtId="0" fontId="0" fillId="0" borderId="0" xfId="0"/>
    <xf numFmtId="0" fontId="9" fillId="0" borderId="48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1" fontId="12" fillId="0" borderId="23" xfId="0" applyNumberFormat="1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0" fillId="0" borderId="0" xfId="1" applyNumberFormat="1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vertical="center" wrapText="1"/>
      <protection locked="0"/>
    </xf>
    <xf numFmtId="0" fontId="4" fillId="0" borderId="32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15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9" fillId="0" borderId="23" xfId="0" applyFont="1" applyBorder="1" applyAlignment="1">
      <alignment horizontal="center" vertical="center" wrapText="1"/>
    </xf>
    <xf numFmtId="0" fontId="9" fillId="5" borderId="32" xfId="0" applyFont="1" applyFill="1" applyBorder="1" applyAlignment="1">
      <alignment horizontal="center" vertical="center" wrapText="1"/>
    </xf>
    <xf numFmtId="0" fontId="12" fillId="12" borderId="52" xfId="0" applyFont="1" applyFill="1" applyBorder="1" applyAlignment="1">
      <alignment horizontal="right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12" fillId="12" borderId="30" xfId="0" applyFont="1" applyFill="1" applyBorder="1" applyAlignment="1">
      <alignment horizontal="right" vertical="center" wrapText="1"/>
    </xf>
    <xf numFmtId="0" fontId="0" fillId="2" borderId="0" xfId="0" applyFill="1" applyAlignment="1">
      <alignment vertical="center"/>
    </xf>
    <xf numFmtId="0" fontId="9" fillId="8" borderId="29" xfId="0" applyFont="1" applyFill="1" applyBorder="1" applyAlignment="1">
      <alignment horizontal="center" vertical="center" wrapText="1"/>
    </xf>
    <xf numFmtId="0" fontId="12" fillId="13" borderId="2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right" vertical="center" wrapText="1"/>
    </xf>
    <xf numFmtId="9" fontId="0" fillId="0" borderId="0" xfId="1" applyFont="1" applyAlignment="1" applyProtection="1">
      <alignment horizontal="center" vertical="center"/>
    </xf>
    <xf numFmtId="9" fontId="0" fillId="0" borderId="0" xfId="1" applyFont="1" applyAlignment="1" applyProtection="1">
      <alignment vertical="center"/>
    </xf>
    <xf numFmtId="0" fontId="16" fillId="3" borderId="23" xfId="0" applyFont="1" applyFill="1" applyBorder="1" applyAlignment="1">
      <alignment horizontal="center" vertical="center" wrapText="1"/>
    </xf>
    <xf numFmtId="0" fontId="6" fillId="8" borderId="48" xfId="0" applyFont="1" applyFill="1" applyBorder="1" applyAlignment="1">
      <alignment horizontal="center" vertical="center" wrapText="1"/>
    </xf>
    <xf numFmtId="0" fontId="12" fillId="12" borderId="40" xfId="0" applyFont="1" applyFill="1" applyBorder="1" applyAlignment="1">
      <alignment horizontal="right" vertical="center" wrapText="1"/>
    </xf>
    <xf numFmtId="0" fontId="9" fillId="13" borderId="29" xfId="0" applyFont="1" applyFill="1" applyBorder="1" applyAlignment="1">
      <alignment horizontal="center" vertical="center" wrapText="1"/>
    </xf>
    <xf numFmtId="1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6" fillId="12" borderId="40" xfId="0" applyFont="1" applyFill="1" applyBorder="1" applyAlignment="1">
      <alignment horizontal="right" vertical="center" wrapText="1"/>
    </xf>
    <xf numFmtId="0" fontId="6" fillId="11" borderId="28" xfId="0" applyFont="1" applyFill="1" applyBorder="1" applyAlignment="1">
      <alignment horizontal="center" vertical="center" wrapText="1"/>
    </xf>
    <xf numFmtId="0" fontId="5" fillId="13" borderId="29" xfId="0" applyFont="1" applyFill="1" applyBorder="1" applyAlignment="1">
      <alignment horizontal="center" vertical="center" wrapText="1"/>
    </xf>
    <xf numFmtId="1" fontId="6" fillId="0" borderId="31" xfId="0" applyNumberFormat="1" applyFont="1" applyBorder="1" applyAlignment="1">
      <alignment horizontal="center" vertical="center" wrapText="1"/>
    </xf>
    <xf numFmtId="2" fontId="6" fillId="0" borderId="32" xfId="0" applyNumberFormat="1" applyFont="1" applyBorder="1" applyAlignment="1">
      <alignment horizontal="center" vertical="center" wrapText="1"/>
    </xf>
    <xf numFmtId="0" fontId="6" fillId="12" borderId="21" xfId="0" applyFont="1" applyFill="1" applyBorder="1" applyAlignment="1">
      <alignment horizontal="right" vertical="center" wrapText="1"/>
    </xf>
    <xf numFmtId="0" fontId="6" fillId="12" borderId="1" xfId="0" applyFont="1" applyFill="1" applyBorder="1" applyAlignment="1">
      <alignment horizontal="right" vertical="center" wrapText="1"/>
    </xf>
    <xf numFmtId="0" fontId="6" fillId="13" borderId="29" xfId="0" applyFont="1" applyFill="1" applyBorder="1" applyAlignment="1">
      <alignment horizontal="center" vertical="center" wrapText="1"/>
    </xf>
    <xf numFmtId="1" fontId="6" fillId="17" borderId="16" xfId="0" applyNumberFormat="1" applyFont="1" applyFill="1" applyBorder="1" applyAlignment="1">
      <alignment horizontal="center" vertical="center" wrapText="1"/>
    </xf>
    <xf numFmtId="2" fontId="6" fillId="17" borderId="32" xfId="0" applyNumberFormat="1" applyFont="1" applyFill="1" applyBorder="1" applyAlignment="1">
      <alignment horizontal="center" vertical="center" wrapText="1"/>
    </xf>
    <xf numFmtId="0" fontId="6" fillId="12" borderId="39" xfId="0" applyFont="1" applyFill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2" fontId="6" fillId="0" borderId="37" xfId="0" applyNumberFormat="1" applyFont="1" applyBorder="1" applyAlignment="1">
      <alignment horizontal="center" vertical="center" wrapText="1"/>
    </xf>
    <xf numFmtId="1" fontId="3" fillId="17" borderId="3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12" borderId="30" xfId="0" applyFont="1" applyFill="1" applyBorder="1" applyAlignment="1">
      <alignment horizontal="right" vertical="center" wrapText="1"/>
    </xf>
    <xf numFmtId="0" fontId="6" fillId="11" borderId="14" xfId="0" applyFont="1" applyFill="1" applyBorder="1" applyAlignment="1">
      <alignment horizontal="center" vertical="center" wrapText="1"/>
    </xf>
    <xf numFmtId="0" fontId="5" fillId="13" borderId="48" xfId="0" applyFont="1" applyFill="1" applyBorder="1" applyAlignment="1">
      <alignment horizontal="center" vertical="center" wrapText="1"/>
    </xf>
    <xf numFmtId="0" fontId="3" fillId="17" borderId="31" xfId="0" applyFont="1" applyFill="1" applyBorder="1" applyAlignment="1">
      <alignment horizontal="center" vertical="center" wrapText="1"/>
    </xf>
    <xf numFmtId="0" fontId="6" fillId="13" borderId="46" xfId="0" applyFont="1" applyFill="1" applyBorder="1" applyAlignment="1">
      <alignment horizontal="center" vertical="center" wrapText="1"/>
    </xf>
    <xf numFmtId="0" fontId="6" fillId="13" borderId="47" xfId="0" applyFont="1" applyFill="1" applyBorder="1" applyAlignment="1">
      <alignment horizontal="center" vertical="center" wrapText="1"/>
    </xf>
    <xf numFmtId="0" fontId="6" fillId="15" borderId="45" xfId="0" applyFont="1" applyFill="1" applyBorder="1" applyAlignment="1">
      <alignment horizontal="center" vertical="center" wrapText="1"/>
    </xf>
    <xf numFmtId="0" fontId="6" fillId="15" borderId="46" xfId="0" applyFont="1" applyFill="1" applyBorder="1" applyAlignment="1">
      <alignment horizontal="center" vertical="center" wrapText="1"/>
    </xf>
    <xf numFmtId="0" fontId="3" fillId="15" borderId="47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2" fontId="6" fillId="0" borderId="48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 wrapText="1"/>
    </xf>
    <xf numFmtId="0" fontId="18" fillId="11" borderId="45" xfId="0" applyFont="1" applyFill="1" applyBorder="1" applyAlignment="1">
      <alignment horizontal="center" vertical="center" wrapText="1"/>
    </xf>
    <xf numFmtId="2" fontId="18" fillId="11" borderId="19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6" fillId="4" borderId="23" xfId="0" applyFont="1" applyFill="1" applyBorder="1" applyAlignment="1" applyProtection="1">
      <alignment horizontal="center" vertical="center" wrapText="1"/>
      <protection locked="0"/>
    </xf>
    <xf numFmtId="0" fontId="0" fillId="4" borderId="23" xfId="0" applyFill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2" fillId="13" borderId="28" xfId="0" applyFont="1" applyFill="1" applyBorder="1" applyAlignment="1">
      <alignment horizontal="center" vertical="center" wrapText="1"/>
    </xf>
    <xf numFmtId="0" fontId="9" fillId="8" borderId="48" xfId="0" applyFont="1" applyFill="1" applyBorder="1" applyAlignment="1">
      <alignment horizontal="center" vertical="center" wrapText="1"/>
    </xf>
    <xf numFmtId="0" fontId="12" fillId="11" borderId="28" xfId="0" applyFont="1" applyFill="1" applyBorder="1" applyAlignment="1">
      <alignment horizontal="center" vertical="center" wrapText="1"/>
    </xf>
    <xf numFmtId="1" fontId="9" fillId="20" borderId="2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4" fillId="0" borderId="3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right" vertical="center"/>
    </xf>
    <xf numFmtId="0" fontId="4" fillId="0" borderId="32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5" fillId="0" borderId="11" xfId="0" applyFont="1" applyBorder="1" applyAlignment="1">
      <alignment horizontal="right" vertical="center"/>
    </xf>
    <xf numFmtId="0" fontId="4" fillId="0" borderId="23" xfId="0" applyFont="1" applyBorder="1" applyAlignment="1" applyProtection="1">
      <alignment vertical="center"/>
      <protection locked="0"/>
    </xf>
    <xf numFmtId="0" fontId="5" fillId="0" borderId="21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0" fillId="22" borderId="0" xfId="0" applyFill="1" applyAlignment="1">
      <alignment horizontal="center" vertical="center" wrapText="1"/>
    </xf>
    <xf numFmtId="0" fontId="0" fillId="22" borderId="0" xfId="0" applyFill="1" applyAlignment="1">
      <alignment horizontal="center" vertical="center"/>
    </xf>
    <xf numFmtId="0" fontId="0" fillId="22" borderId="0" xfId="0" applyFill="1"/>
    <xf numFmtId="0" fontId="9" fillId="8" borderId="23" xfId="0" applyFont="1" applyFill="1" applyBorder="1" applyAlignment="1">
      <alignment horizontal="center" vertical="center" wrapText="1"/>
    </xf>
    <xf numFmtId="0" fontId="3" fillId="9" borderId="30" xfId="0" applyFont="1" applyFill="1" applyBorder="1" applyAlignment="1">
      <alignment horizontal="left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17" fillId="0" borderId="22" xfId="0" applyFont="1" applyBorder="1" applyAlignment="1" applyProtection="1">
      <alignment vertical="center" wrapText="1"/>
      <protection locked="0"/>
    </xf>
    <xf numFmtId="0" fontId="12" fillId="11" borderId="28" xfId="0" applyFont="1" applyFill="1" applyBorder="1" applyAlignment="1">
      <alignment horizontal="center" vertical="center" wrapText="1"/>
    </xf>
    <xf numFmtId="2" fontId="3" fillId="17" borderId="31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21" borderId="24" xfId="0" applyFont="1" applyFill="1" applyBorder="1" applyAlignment="1">
      <alignment horizontal="center" vertical="center" wrapText="1"/>
    </xf>
    <xf numFmtId="0" fontId="5" fillId="21" borderId="16" xfId="0" applyFont="1" applyFill="1" applyBorder="1" applyAlignment="1">
      <alignment horizontal="center" vertical="center" wrapText="1"/>
    </xf>
    <xf numFmtId="0" fontId="5" fillId="21" borderId="17" xfId="0" applyFont="1" applyFill="1" applyBorder="1" applyAlignment="1">
      <alignment horizontal="center" vertical="center" wrapText="1"/>
    </xf>
    <xf numFmtId="0" fontId="6" fillId="10" borderId="33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0" fontId="6" fillId="10" borderId="34" xfId="0" applyFont="1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9" borderId="22" xfId="0" applyFill="1" applyBorder="1" applyAlignment="1">
      <alignment horizontal="center" vertical="center" wrapText="1"/>
    </xf>
    <xf numFmtId="0" fontId="8" fillId="9" borderId="26" xfId="0" applyFont="1" applyFill="1" applyBorder="1" applyAlignment="1" applyProtection="1">
      <alignment horizontal="center" vertical="center" wrapText="1"/>
      <protection locked="0"/>
    </xf>
    <xf numFmtId="0" fontId="8" fillId="9" borderId="62" xfId="0" applyFont="1" applyFill="1" applyBorder="1" applyAlignment="1" applyProtection="1">
      <alignment horizontal="center" vertical="center" wrapText="1"/>
      <protection locked="0"/>
    </xf>
    <xf numFmtId="0" fontId="8" fillId="9" borderId="37" xfId="0" applyFont="1" applyFill="1" applyBorder="1" applyAlignment="1" applyProtection="1">
      <alignment horizontal="center" vertical="center" wrapText="1"/>
      <protection locked="0"/>
    </xf>
    <xf numFmtId="0" fontId="6" fillId="10" borderId="44" xfId="0" applyFont="1" applyFill="1" applyBorder="1" applyAlignment="1">
      <alignment horizontal="center" vertical="center" wrapText="1"/>
    </xf>
    <xf numFmtId="0" fontId="6" fillId="9" borderId="60" xfId="0" applyFont="1" applyFill="1" applyBorder="1" applyAlignment="1" applyProtection="1">
      <alignment horizontal="center" vertical="center" wrapText="1"/>
      <protection locked="0"/>
    </xf>
    <xf numFmtId="0" fontId="5" fillId="21" borderId="33" xfId="0" applyFont="1" applyFill="1" applyBorder="1" applyAlignment="1">
      <alignment horizontal="center" vertical="center"/>
    </xf>
    <xf numFmtId="0" fontId="5" fillId="21" borderId="12" xfId="0" applyFont="1" applyFill="1" applyBorder="1" applyAlignment="1">
      <alignment horizontal="center" vertical="center"/>
    </xf>
    <xf numFmtId="0" fontId="5" fillId="21" borderId="34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21" borderId="8" xfId="0" applyFont="1" applyFill="1" applyBorder="1" applyAlignment="1">
      <alignment horizontal="center" vertical="center" wrapText="1"/>
    </xf>
    <xf numFmtId="0" fontId="5" fillId="21" borderId="9" xfId="0" applyFont="1" applyFill="1" applyBorder="1" applyAlignment="1">
      <alignment horizontal="center" vertical="center" wrapText="1"/>
    </xf>
    <xf numFmtId="0" fontId="5" fillId="21" borderId="10" xfId="0" applyFont="1" applyFill="1" applyBorder="1" applyAlignment="1">
      <alignment horizontal="center" vertical="center" wrapText="1"/>
    </xf>
    <xf numFmtId="0" fontId="4" fillId="0" borderId="26" xfId="0" applyFont="1" applyBorder="1" applyAlignment="1" applyProtection="1">
      <alignment horizontal="center" vertical="center"/>
      <protection locked="0"/>
    </xf>
    <xf numFmtId="0" fontId="2" fillId="9" borderId="1" xfId="0" applyFont="1" applyFill="1" applyBorder="1" applyAlignment="1">
      <alignment horizontal="left" vertical="center" wrapText="1"/>
    </xf>
    <xf numFmtId="0" fontId="2" fillId="9" borderId="0" xfId="0" applyFont="1" applyFill="1" applyAlignment="1">
      <alignment horizontal="left" vertical="center" wrapText="1"/>
    </xf>
    <xf numFmtId="0" fontId="2" fillId="9" borderId="20" xfId="0" applyFont="1" applyFill="1" applyBorder="1" applyAlignment="1">
      <alignment horizontal="left" vertical="center" wrapText="1"/>
    </xf>
    <xf numFmtId="0" fontId="2" fillId="0" borderId="41" xfId="0" applyFont="1" applyBorder="1" applyAlignment="1">
      <alignment horizontal="justify" vertical="center" wrapText="1"/>
    </xf>
    <xf numFmtId="0" fontId="2" fillId="0" borderId="56" xfId="0" applyFont="1" applyBorder="1" applyAlignment="1">
      <alignment horizontal="justify" vertical="center" wrapText="1"/>
    </xf>
    <xf numFmtId="0" fontId="6" fillId="10" borderId="50" xfId="0" applyFont="1" applyFill="1" applyBorder="1" applyAlignment="1">
      <alignment horizontal="center" vertical="center" wrapText="1"/>
    </xf>
    <xf numFmtId="0" fontId="0" fillId="9" borderId="58" xfId="0" applyFill="1" applyBorder="1" applyAlignment="1">
      <alignment horizontal="center" vertical="center" wrapText="1"/>
    </xf>
    <xf numFmtId="0" fontId="8" fillId="9" borderId="60" xfId="0" applyFont="1" applyFill="1" applyBorder="1" applyAlignment="1" applyProtection="1">
      <alignment horizontal="center" vertical="center" wrapText="1"/>
      <protection locked="0"/>
    </xf>
    <xf numFmtId="0" fontId="3" fillId="10" borderId="33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3" fillId="10" borderId="34" xfId="0" applyFont="1" applyFill="1" applyBorder="1" applyAlignment="1">
      <alignment horizontal="center" vertical="center" wrapText="1"/>
    </xf>
    <xf numFmtId="0" fontId="9" fillId="7" borderId="41" xfId="0" applyFont="1" applyFill="1" applyBorder="1" applyAlignment="1">
      <alignment horizontal="center" vertical="center" wrapText="1"/>
    </xf>
    <xf numFmtId="0" fontId="9" fillId="10" borderId="50" xfId="0" applyFont="1" applyFill="1" applyBorder="1" applyAlignment="1">
      <alignment horizontal="center" vertical="center" wrapText="1"/>
    </xf>
    <xf numFmtId="0" fontId="8" fillId="0" borderId="53" xfId="0" applyFont="1" applyBorder="1" applyAlignment="1" applyProtection="1">
      <alignment horizontal="left" vertical="top" wrapText="1"/>
      <protection locked="0"/>
    </xf>
    <xf numFmtId="0" fontId="6" fillId="11" borderId="8" xfId="0" applyFont="1" applyFill="1" applyBorder="1" applyAlignment="1">
      <alignment horizontal="center" vertical="center" wrapText="1"/>
    </xf>
    <xf numFmtId="0" fontId="6" fillId="11" borderId="57" xfId="0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6" fillId="11" borderId="54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16" fillId="3" borderId="21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3" fillId="13" borderId="6" xfId="0" applyFont="1" applyFill="1" applyBorder="1" applyAlignment="1">
      <alignment horizontal="right" vertical="center" wrapText="1"/>
    </xf>
    <xf numFmtId="0" fontId="3" fillId="13" borderId="4" xfId="0" applyFont="1" applyFill="1" applyBorder="1" applyAlignment="1">
      <alignment horizontal="right" vertical="center" wrapText="1"/>
    </xf>
    <xf numFmtId="0" fontId="3" fillId="13" borderId="5" xfId="0" applyFont="1" applyFill="1" applyBorder="1" applyAlignment="1">
      <alignment horizontal="right" vertical="center" wrapText="1"/>
    </xf>
    <xf numFmtId="0" fontId="0" fillId="0" borderId="60" xfId="0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1" fillId="0" borderId="56" xfId="0" applyFont="1" applyBorder="1" applyAlignment="1">
      <alignment horizontal="justify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4" fillId="0" borderId="53" xfId="0" applyFont="1" applyBorder="1" applyAlignment="1" applyProtection="1">
      <alignment horizontal="left" vertical="top" wrapText="1"/>
      <protection locked="0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13" borderId="27" xfId="0" applyFont="1" applyFill="1" applyBorder="1" applyAlignment="1">
      <alignment horizontal="center" vertical="center" wrapText="1"/>
    </xf>
    <xf numFmtId="0" fontId="12" fillId="13" borderId="28" xfId="0" applyFont="1" applyFill="1" applyBorder="1" applyAlignment="1">
      <alignment horizontal="center" vertical="center" wrapText="1"/>
    </xf>
    <xf numFmtId="0" fontId="0" fillId="16" borderId="25" xfId="0" applyFill="1" applyBorder="1" applyAlignment="1">
      <alignment horizontal="left" vertical="center" wrapText="1"/>
    </xf>
    <xf numFmtId="0" fontId="0" fillId="16" borderId="2" xfId="0" applyFill="1" applyBorder="1" applyAlignment="1">
      <alignment horizontal="left" vertical="center" wrapText="1"/>
    </xf>
    <xf numFmtId="9" fontId="0" fillId="0" borderId="21" xfId="1" applyFont="1" applyBorder="1" applyAlignment="1" applyProtection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6" fillId="8" borderId="36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9" fillId="13" borderId="6" xfId="0" applyFont="1" applyFill="1" applyBorder="1" applyAlignment="1">
      <alignment horizontal="right" vertical="center" wrapText="1"/>
    </xf>
    <xf numFmtId="0" fontId="11" fillId="9" borderId="1" xfId="0" applyFont="1" applyFill="1" applyBorder="1" applyAlignment="1">
      <alignment horizontal="left" vertical="center" wrapText="1"/>
    </xf>
    <xf numFmtId="0" fontId="11" fillId="9" borderId="0" xfId="0" applyFont="1" applyFill="1" applyAlignment="1">
      <alignment horizontal="left" vertical="center" wrapText="1"/>
    </xf>
    <xf numFmtId="0" fontId="11" fillId="9" borderId="20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10" borderId="44" xfId="0" applyFont="1" applyFill="1" applyBorder="1" applyAlignment="1">
      <alignment horizontal="center" vertical="center" wrapText="1"/>
    </xf>
    <xf numFmtId="9" fontId="17" fillId="0" borderId="21" xfId="1" applyFont="1" applyBorder="1" applyAlignment="1" applyProtection="1">
      <alignment horizontal="left" vertical="center" wrapText="1"/>
    </xf>
    <xf numFmtId="9" fontId="17" fillId="0" borderId="11" xfId="1" applyFont="1" applyBorder="1" applyAlignment="1" applyProtection="1">
      <alignment horizontal="left" vertical="center" wrapText="1"/>
    </xf>
    <xf numFmtId="0" fontId="3" fillId="18" borderId="43" xfId="0" applyFont="1" applyFill="1" applyBorder="1" applyAlignment="1">
      <alignment horizontal="center" vertical="center" wrapText="1"/>
    </xf>
    <xf numFmtId="0" fontId="12" fillId="11" borderId="27" xfId="0" applyFont="1" applyFill="1" applyBorder="1" applyAlignment="1">
      <alignment horizontal="center" vertical="center" wrapText="1"/>
    </xf>
    <xf numFmtId="0" fontId="12" fillId="11" borderId="28" xfId="0" applyFont="1" applyFill="1" applyBorder="1" applyAlignment="1">
      <alignment horizontal="center" vertical="center" wrapText="1"/>
    </xf>
    <xf numFmtId="0" fontId="12" fillId="11" borderId="30" xfId="0" applyFont="1" applyFill="1" applyBorder="1" applyAlignment="1">
      <alignment horizontal="center" vertical="center" wrapText="1"/>
    </xf>
    <xf numFmtId="0" fontId="12" fillId="11" borderId="31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6" fillId="4" borderId="6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4" fillId="9" borderId="49" xfId="0" applyFont="1" applyFill="1" applyBorder="1" applyAlignment="1" applyProtection="1">
      <alignment horizontal="center" vertical="center" wrapText="1"/>
      <protection locked="0"/>
    </xf>
    <xf numFmtId="0" fontId="4" fillId="9" borderId="62" xfId="0" applyFont="1" applyFill="1" applyBorder="1" applyAlignment="1" applyProtection="1">
      <alignment horizontal="center" vertical="center" wrapText="1"/>
      <protection locked="0"/>
    </xf>
    <xf numFmtId="0" fontId="4" fillId="9" borderId="37" xfId="0" applyFont="1" applyFill="1" applyBorder="1" applyAlignment="1" applyProtection="1">
      <alignment horizontal="center" vertical="center" wrapText="1"/>
      <protection locked="0"/>
    </xf>
    <xf numFmtId="0" fontId="11" fillId="0" borderId="49" xfId="0" applyFont="1" applyBorder="1" applyAlignment="1" applyProtection="1">
      <alignment horizontal="left" vertical="center" wrapText="1"/>
      <protection locked="0"/>
    </xf>
    <xf numFmtId="0" fontId="11" fillId="0" borderId="62" xfId="0" applyFont="1" applyBorder="1" applyAlignment="1" applyProtection="1">
      <alignment horizontal="left" vertical="center" wrapText="1"/>
      <protection locked="0"/>
    </xf>
    <xf numFmtId="0" fontId="11" fillId="0" borderId="37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11" borderId="6" xfId="0" applyFont="1" applyFill="1" applyBorder="1" applyAlignment="1">
      <alignment horizontal="right" vertical="center" wrapText="1"/>
    </xf>
    <xf numFmtId="0" fontId="9" fillId="11" borderId="4" xfId="0" applyFont="1" applyFill="1" applyBorder="1" applyAlignment="1">
      <alignment horizontal="right" vertical="center" wrapText="1"/>
    </xf>
    <xf numFmtId="0" fontId="9" fillId="11" borderId="5" xfId="0" applyFont="1" applyFill="1" applyBorder="1" applyAlignment="1">
      <alignment horizontal="right" vertical="center" wrapText="1"/>
    </xf>
    <xf numFmtId="0" fontId="11" fillId="9" borderId="44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horizontal="left" vertical="center" wrapText="1"/>
    </xf>
    <xf numFmtId="0" fontId="14" fillId="9" borderId="24" xfId="0" applyFont="1" applyFill="1" applyBorder="1" applyAlignment="1">
      <alignment horizontal="left" vertical="center" wrapText="1"/>
    </xf>
    <xf numFmtId="0" fontId="0" fillId="9" borderId="16" xfId="0" applyFill="1" applyBorder="1" applyAlignment="1">
      <alignment horizontal="left" vertical="center" wrapText="1"/>
    </xf>
    <xf numFmtId="0" fontId="0" fillId="9" borderId="17" xfId="0" applyFill="1" applyBorder="1" applyAlignment="1">
      <alignment horizontal="left" vertical="center" wrapText="1"/>
    </xf>
    <xf numFmtId="0" fontId="8" fillId="0" borderId="49" xfId="0" applyFont="1" applyBorder="1" applyAlignment="1" applyProtection="1">
      <alignment horizontal="left" vertical="top" wrapText="1"/>
      <protection locked="0"/>
    </xf>
    <xf numFmtId="0" fontId="8" fillId="0" borderId="62" xfId="0" applyFont="1" applyBorder="1" applyAlignment="1" applyProtection="1">
      <alignment horizontal="left" vertical="top" wrapText="1"/>
      <protection locked="0"/>
    </xf>
    <xf numFmtId="0" fontId="8" fillId="0" borderId="37" xfId="0" applyFont="1" applyBorder="1" applyAlignment="1" applyProtection="1">
      <alignment horizontal="left" vertical="top" wrapText="1"/>
      <protection locked="0"/>
    </xf>
    <xf numFmtId="0" fontId="21" fillId="0" borderId="6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0" fillId="9" borderId="15" xfId="0" applyFill="1" applyBorder="1" applyAlignment="1">
      <alignment horizontal="center" vertical="center" wrapText="1"/>
    </xf>
    <xf numFmtId="0" fontId="0" fillId="9" borderId="18" xfId="0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9" fontId="17" fillId="0" borderId="33" xfId="1" applyFont="1" applyBorder="1" applyAlignment="1" applyProtection="1">
      <alignment horizontal="center" vertical="center" wrapText="1"/>
    </xf>
    <xf numFmtId="9" fontId="17" fillId="0" borderId="12" xfId="1" applyFont="1" applyBorder="1" applyAlignment="1" applyProtection="1">
      <alignment horizontal="center" vertical="center" wrapText="1"/>
    </xf>
    <xf numFmtId="9" fontId="17" fillId="0" borderId="34" xfId="1" applyFont="1" applyBorder="1" applyAlignment="1" applyProtection="1">
      <alignment horizontal="center"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9" fontId="21" fillId="0" borderId="21" xfId="1" applyFont="1" applyBorder="1" applyAlignment="1" applyProtection="1">
      <alignment horizontal="left" vertical="center" wrapText="1"/>
    </xf>
    <xf numFmtId="9" fontId="21" fillId="0" borderId="11" xfId="1" applyFont="1" applyBorder="1" applyAlignment="1" applyProtection="1">
      <alignment horizontal="left" vertical="center" wrapText="1"/>
    </xf>
    <xf numFmtId="0" fontId="9" fillId="0" borderId="44" xfId="0" applyFont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57" xfId="0" applyFont="1" applyFill="1" applyBorder="1" applyAlignment="1">
      <alignment horizontal="center" vertical="center" wrapText="1"/>
    </xf>
    <xf numFmtId="0" fontId="3" fillId="11" borderId="24" xfId="0" applyFont="1" applyFill="1" applyBorder="1" applyAlignment="1">
      <alignment horizontal="center" vertical="center" wrapText="1"/>
    </xf>
    <xf numFmtId="0" fontId="3" fillId="11" borderId="54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5" fillId="8" borderId="6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left" vertical="center" wrapText="1"/>
    </xf>
    <xf numFmtId="0" fontId="5" fillId="8" borderId="5" xfId="0" applyFont="1" applyFill="1" applyBorder="1" applyAlignment="1">
      <alignment horizontal="left" vertical="center" wrapText="1"/>
    </xf>
    <xf numFmtId="0" fontId="3" fillId="8" borderId="27" xfId="0" applyFont="1" applyFill="1" applyBorder="1" applyAlignment="1">
      <alignment horizontal="left" vertical="center" wrapText="1"/>
    </xf>
    <xf numFmtId="1" fontId="12" fillId="14" borderId="39" xfId="0" applyNumberFormat="1" applyFont="1" applyFill="1" applyBorder="1" applyAlignment="1">
      <alignment horizontal="center" vertical="center" wrapText="1"/>
    </xf>
    <xf numFmtId="1" fontId="12" fillId="14" borderId="55" xfId="0" applyNumberFormat="1" applyFont="1" applyFill="1" applyBorder="1" applyAlignment="1">
      <alignment horizontal="center" vertical="center" wrapText="1"/>
    </xf>
    <xf numFmtId="2" fontId="12" fillId="14" borderId="35" xfId="0" applyNumberFormat="1" applyFont="1" applyFill="1" applyBorder="1" applyAlignment="1">
      <alignment horizontal="center" vertical="center" wrapText="1"/>
    </xf>
    <xf numFmtId="2" fontId="12" fillId="14" borderId="53" xfId="0" applyNumberFormat="1" applyFont="1" applyFill="1" applyBorder="1" applyAlignment="1">
      <alignment horizontal="center" vertical="center" wrapText="1"/>
    </xf>
    <xf numFmtId="0" fontId="0" fillId="16" borderId="24" xfId="0" applyFill="1" applyBorder="1" applyAlignment="1">
      <alignment horizontal="left" vertical="center" wrapText="1"/>
    </xf>
    <xf numFmtId="0" fontId="0" fillId="16" borderId="16" xfId="0" applyFill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9" fillId="14" borderId="39" xfId="0" applyFont="1" applyFill="1" applyBorder="1" applyAlignment="1">
      <alignment horizontal="center" vertical="center" wrapText="1"/>
    </xf>
    <xf numFmtId="0" fontId="9" fillId="14" borderId="55" xfId="0" applyFont="1" applyFill="1" applyBorder="1" applyAlignment="1">
      <alignment horizontal="center" vertical="center" wrapText="1"/>
    </xf>
    <xf numFmtId="2" fontId="9" fillId="14" borderId="35" xfId="0" applyNumberFormat="1" applyFont="1" applyFill="1" applyBorder="1" applyAlignment="1">
      <alignment horizontal="center" vertical="center" wrapText="1"/>
    </xf>
    <xf numFmtId="2" fontId="9" fillId="14" borderId="53" xfId="0" applyNumberFormat="1" applyFont="1" applyFill="1" applyBorder="1" applyAlignment="1">
      <alignment horizontal="center" vertical="center" wrapText="1"/>
    </xf>
    <xf numFmtId="0" fontId="0" fillId="14" borderId="24" xfId="0" applyFill="1" applyBorder="1" applyAlignment="1">
      <alignment horizontal="left" vertical="center" wrapText="1"/>
    </xf>
    <xf numFmtId="0" fontId="0" fillId="14" borderId="54" xfId="0" applyFill="1" applyBorder="1" applyAlignment="1">
      <alignment horizontal="left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3" fillId="11" borderId="6" xfId="0" applyFont="1" applyFill="1" applyBorder="1" applyAlignment="1">
      <alignment horizontal="right" vertical="center" wrapText="1"/>
    </xf>
    <xf numFmtId="0" fontId="11" fillId="0" borderId="4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8" borderId="27" xfId="0" applyFont="1" applyFill="1" applyBorder="1" applyAlignment="1">
      <alignment horizontal="justify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11" fillId="0" borderId="22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1" fillId="0" borderId="23" xfId="0" applyFont="1" applyBorder="1" applyAlignment="1" applyProtection="1">
      <alignment horizontal="left" vertical="center" wrapText="1"/>
      <protection locked="0"/>
    </xf>
    <xf numFmtId="0" fontId="9" fillId="7" borderId="50" xfId="0" applyFont="1" applyFill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2" fillId="8" borderId="45" xfId="0" applyFont="1" applyFill="1" applyBorder="1" applyAlignment="1">
      <alignment horizontal="center" vertical="center" wrapText="1"/>
    </xf>
    <xf numFmtId="0" fontId="12" fillId="8" borderId="46" xfId="0" applyFont="1" applyFill="1" applyBorder="1" applyAlignment="1">
      <alignment horizontal="center" vertical="center" wrapText="1"/>
    </xf>
    <xf numFmtId="0" fontId="12" fillId="8" borderId="47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3" fillId="6" borderId="4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2" fillId="7" borderId="41" xfId="0" applyFont="1" applyFill="1" applyBorder="1" applyAlignment="1">
      <alignment horizontal="center" vertical="center" wrapText="1"/>
    </xf>
    <xf numFmtId="0" fontId="11" fillId="0" borderId="42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8" borderId="44" xfId="0" applyFont="1" applyFill="1" applyBorder="1" applyAlignment="1">
      <alignment horizontal="center" vertical="center" wrapText="1"/>
    </xf>
    <xf numFmtId="0" fontId="9" fillId="8" borderId="45" xfId="0" applyFont="1" applyFill="1" applyBorder="1" applyAlignment="1">
      <alignment horizontal="center" vertical="center" wrapText="1"/>
    </xf>
    <xf numFmtId="0" fontId="9" fillId="8" borderId="46" xfId="0" applyFont="1" applyFill="1" applyBorder="1" applyAlignment="1">
      <alignment horizontal="center" vertical="center" wrapText="1"/>
    </xf>
    <xf numFmtId="0" fontId="9" fillId="8" borderId="47" xfId="0" applyFont="1" applyFill="1" applyBorder="1" applyAlignment="1">
      <alignment horizontal="center" vertical="center" wrapText="1"/>
    </xf>
    <xf numFmtId="0" fontId="11" fillId="0" borderId="14" xfId="0" applyFont="1" applyBorder="1" applyAlignment="1" applyProtection="1">
      <alignment horizontal="left" vertical="center" wrapText="1"/>
      <protection locked="0"/>
    </xf>
    <xf numFmtId="0" fontId="11" fillId="0" borderId="48" xfId="0" applyFont="1" applyBorder="1" applyAlignment="1" applyProtection="1">
      <alignment horizontal="left" vertical="center" wrapText="1"/>
      <protection locked="0"/>
    </xf>
    <xf numFmtId="0" fontId="3" fillId="18" borderId="56" xfId="0" applyFont="1" applyFill="1" applyBorder="1" applyAlignment="1">
      <alignment horizontal="center" vertical="center" wrapText="1"/>
    </xf>
    <xf numFmtId="0" fontId="0" fillId="14" borderId="25" xfId="0" applyFill="1" applyBorder="1" applyAlignment="1">
      <alignment horizontal="left" vertical="center" wrapText="1"/>
    </xf>
    <xf numFmtId="0" fontId="0" fillId="14" borderId="38" xfId="0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3" fillId="18" borderId="50" xfId="0" applyFont="1" applyFill="1" applyBorder="1" applyAlignment="1">
      <alignment horizontal="center" vertical="center" wrapText="1"/>
    </xf>
    <xf numFmtId="0" fontId="3" fillId="18" borderId="12" xfId="0" applyFont="1" applyFill="1" applyBorder="1" applyAlignment="1">
      <alignment horizontal="center" vertical="center" wrapText="1"/>
    </xf>
    <xf numFmtId="0" fontId="3" fillId="18" borderId="34" xfId="0" applyFont="1" applyFill="1" applyBorder="1" applyAlignment="1">
      <alignment horizontal="center" vertical="center" wrapText="1"/>
    </xf>
    <xf numFmtId="0" fontId="3" fillId="10" borderId="50" xfId="0" applyFont="1" applyFill="1" applyBorder="1" applyAlignment="1">
      <alignment horizontal="center" vertical="center" wrapText="1"/>
    </xf>
    <xf numFmtId="0" fontId="2" fillId="9" borderId="44" xfId="0" applyFont="1" applyFill="1" applyBorder="1" applyAlignment="1">
      <alignment horizontal="left" vertical="center" wrapText="1"/>
    </xf>
    <xf numFmtId="0" fontId="6" fillId="0" borderId="43" xfId="0" applyFont="1" applyBorder="1" applyAlignment="1">
      <alignment horizontal="center" vertical="center" wrapText="1"/>
    </xf>
    <xf numFmtId="0" fontId="18" fillId="11" borderId="41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left" vertical="center" wrapText="1"/>
    </xf>
    <xf numFmtId="1" fontId="3" fillId="16" borderId="61" xfId="0" applyNumberFormat="1" applyFont="1" applyFill="1" applyBorder="1" applyAlignment="1">
      <alignment horizontal="center" vertical="center" wrapText="1"/>
    </xf>
    <xf numFmtId="1" fontId="3" fillId="16" borderId="55" xfId="0" applyNumberFormat="1" applyFont="1" applyFill="1" applyBorder="1" applyAlignment="1">
      <alignment horizontal="center" vertical="center" wrapText="1"/>
    </xf>
    <xf numFmtId="2" fontId="6" fillId="19" borderId="51" xfId="0" applyNumberFormat="1" applyFont="1" applyFill="1" applyBorder="1" applyAlignment="1">
      <alignment horizontal="center" vertical="center" wrapText="1"/>
    </xf>
    <xf numFmtId="2" fontId="6" fillId="19" borderId="53" xfId="0" applyNumberFormat="1" applyFont="1" applyFill="1" applyBorder="1" applyAlignment="1">
      <alignment horizontal="center" vertical="center" wrapText="1"/>
    </xf>
    <xf numFmtId="0" fontId="0" fillId="9" borderId="24" xfId="0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10" borderId="41" xfId="0" applyFont="1" applyFill="1" applyBorder="1" applyAlignment="1">
      <alignment horizontal="center" vertical="center" wrapText="1"/>
    </xf>
    <xf numFmtId="0" fontId="0" fillId="16" borderId="8" xfId="0" applyFill="1" applyBorder="1" applyAlignment="1">
      <alignment horizontal="left" vertical="center" wrapText="1"/>
    </xf>
    <xf numFmtId="0" fontId="0" fillId="16" borderId="9" xfId="0" applyFill="1" applyBorder="1" applyAlignment="1">
      <alignment horizontal="left" vertical="center" wrapText="1"/>
    </xf>
    <xf numFmtId="0" fontId="3" fillId="7" borderId="41" xfId="0" applyFont="1" applyFill="1" applyBorder="1" applyAlignment="1">
      <alignment horizontal="center" vertical="center" wrapText="1"/>
    </xf>
    <xf numFmtId="0" fontId="6" fillId="8" borderId="27" xfId="0" applyFont="1" applyFill="1" applyBorder="1" applyAlignment="1">
      <alignment horizontal="center" vertical="center" wrapText="1"/>
    </xf>
    <xf numFmtId="0" fontId="6" fillId="11" borderId="25" xfId="0" applyFont="1" applyFill="1" applyBorder="1" applyAlignment="1">
      <alignment horizontal="center" vertical="center" wrapText="1"/>
    </xf>
    <xf numFmtId="0" fontId="6" fillId="11" borderId="38" xfId="0" applyFont="1" applyFill="1" applyBorder="1" applyAlignment="1">
      <alignment horizontal="center" vertical="center" wrapText="1"/>
    </xf>
    <xf numFmtId="0" fontId="3" fillId="8" borderId="44" xfId="0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3" fillId="7" borderId="50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11" borderId="59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6" fillId="11" borderId="15" xfId="0" applyFont="1" applyFill="1" applyBorder="1" applyAlignment="1">
      <alignment horizontal="center" vertical="center" wrapText="1"/>
    </xf>
    <xf numFmtId="0" fontId="6" fillId="11" borderId="64" xfId="0" applyFont="1" applyFill="1" applyBorder="1" applyAlignment="1">
      <alignment horizontal="center" vertical="center" wrapText="1"/>
    </xf>
    <xf numFmtId="0" fontId="0" fillId="16" borderId="57" xfId="0" applyFill="1" applyBorder="1" applyAlignment="1">
      <alignment horizontal="left" vertical="center" wrapText="1"/>
    </xf>
    <xf numFmtId="0" fontId="0" fillId="16" borderId="54" xfId="0" applyFill="1" applyBorder="1" applyAlignment="1">
      <alignment horizontal="left" vertical="center" wrapText="1"/>
    </xf>
  </cellXfs>
  <cellStyles count="2">
    <cellStyle name="Normal" xfId="0" builtinId="0"/>
    <cellStyle name="Porcentagem" xfId="1" builtinId="5"/>
  </cellStyles>
  <dxfs count="12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155864</xdr:rowOff>
    </xdr:from>
    <xdr:to>
      <xdr:col>0</xdr:col>
      <xdr:colOff>868936</xdr:colOff>
      <xdr:row>1</xdr:row>
      <xdr:rowOff>402647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BF2CF20-4377-4344-8FD3-00C6270EA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864"/>
          <a:ext cx="868936" cy="74901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916131</xdr:colOff>
      <xdr:row>0</xdr:row>
      <xdr:rowOff>188767</xdr:rowOff>
    </xdr:from>
    <xdr:to>
      <xdr:col>3</xdr:col>
      <xdr:colOff>1691804</xdr:colOff>
      <xdr:row>1</xdr:row>
      <xdr:rowOff>321874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8B8B020-8C9A-4757-8FB6-AAF9976ED7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3858" y="188767"/>
          <a:ext cx="775673" cy="6353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868936</xdr:colOff>
      <xdr:row>1</xdr:row>
      <xdr:rowOff>244185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35F6663-4790-40B5-8498-9134AC88D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8936" cy="74901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1333499</xdr:colOff>
      <xdr:row>0</xdr:row>
      <xdr:rowOff>148935</xdr:rowOff>
    </xdr:from>
    <xdr:to>
      <xdr:col>3</xdr:col>
      <xdr:colOff>2109172</xdr:colOff>
      <xdr:row>1</xdr:row>
      <xdr:rowOff>336594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6CD2BCF-BDAE-43C8-A1DF-954093DFC0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499" y="148935"/>
          <a:ext cx="775673" cy="6353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103043</xdr:rowOff>
    </xdr:from>
    <xdr:to>
      <xdr:col>0</xdr:col>
      <xdr:colOff>1030861</xdr:colOff>
      <xdr:row>1</xdr:row>
      <xdr:rowOff>349826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C9C40F2-5860-4AB5-9988-45A8A05C1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03043"/>
          <a:ext cx="868936" cy="75160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1331768</xdr:colOff>
      <xdr:row>0</xdr:row>
      <xdr:rowOff>180108</xdr:rowOff>
    </xdr:from>
    <xdr:to>
      <xdr:col>3</xdr:col>
      <xdr:colOff>2107441</xdr:colOff>
      <xdr:row>1</xdr:row>
      <xdr:rowOff>379890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653413A-233D-4F5B-9BAB-996EA1FB8A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8927" y="180108"/>
          <a:ext cx="775673" cy="635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4"/>
  <sheetViews>
    <sheetView topLeftCell="A57" workbookViewId="0">
      <selection activeCell="D86" sqref="D86"/>
    </sheetView>
  </sheetViews>
  <sheetFormatPr defaultRowHeight="15"/>
  <cols>
    <col min="1" max="1" width="38.42578125" style="9" bestFit="1" customWidth="1"/>
    <col min="2" max="3" width="20.28515625" customWidth="1"/>
    <col min="4" max="7" width="36.28515625" customWidth="1"/>
  </cols>
  <sheetData>
    <row r="1" spans="1:7" ht="15.75" thickBot="1">
      <c r="A1" s="8" t="s">
        <v>129</v>
      </c>
      <c r="D1" s="162" t="s">
        <v>155</v>
      </c>
      <c r="E1" s="162"/>
      <c r="F1" s="162"/>
      <c r="G1" s="162"/>
    </row>
    <row r="2" spans="1:7" ht="15.75" thickBot="1">
      <c r="A2" s="8">
        <v>0</v>
      </c>
      <c r="D2" s="154" t="s">
        <v>417</v>
      </c>
      <c r="E2" s="154"/>
      <c r="F2" s="154"/>
      <c r="G2" s="154"/>
    </row>
    <row r="3" spans="1:7" ht="15.75" thickBot="1">
      <c r="A3" s="8">
        <v>1</v>
      </c>
    </row>
    <row r="4" spans="1:7" ht="15.75" customHeight="1" thickBot="1">
      <c r="A4" s="8">
        <v>2</v>
      </c>
      <c r="D4" s="162" t="s">
        <v>378</v>
      </c>
      <c r="E4" s="162"/>
      <c r="F4" s="162"/>
      <c r="G4" s="162"/>
    </row>
    <row r="5" spans="1:7" ht="15" customHeight="1">
      <c r="A5" s="8">
        <v>3</v>
      </c>
      <c r="D5" s="155" t="s">
        <v>418</v>
      </c>
      <c r="E5" s="155"/>
      <c r="F5" s="155"/>
      <c r="G5" s="155"/>
    </row>
    <row r="6" spans="1:7" ht="15.75" thickBot="1">
      <c r="A6" s="95"/>
    </row>
    <row r="7" spans="1:7" ht="15.75" customHeight="1">
      <c r="A7" s="96"/>
      <c r="D7" s="163" t="s">
        <v>416</v>
      </c>
      <c r="E7" s="163"/>
      <c r="F7" s="163"/>
      <c r="G7" s="163"/>
    </row>
    <row r="8" spans="1:7" ht="15" customHeight="1">
      <c r="A8" s="9" t="s">
        <v>436</v>
      </c>
      <c r="D8" s="151" t="s">
        <v>419</v>
      </c>
      <c r="E8" s="152"/>
      <c r="F8" s="152"/>
      <c r="G8" s="153"/>
    </row>
    <row r="9" spans="1:7" ht="15.75" thickBot="1">
      <c r="A9" s="9" t="s">
        <v>437</v>
      </c>
    </row>
    <row r="10" spans="1:7">
      <c r="A10" s="9" t="s">
        <v>237</v>
      </c>
      <c r="D10" s="156" t="s">
        <v>112</v>
      </c>
      <c r="E10" s="156"/>
      <c r="F10" s="156"/>
      <c r="G10" s="156"/>
    </row>
    <row r="11" spans="1:7">
      <c r="A11" s="9" t="s">
        <v>238</v>
      </c>
      <c r="D11" s="157" t="s">
        <v>208</v>
      </c>
      <c r="E11" s="157"/>
      <c r="F11" s="157"/>
      <c r="G11" s="157"/>
    </row>
    <row r="12" spans="1:7" ht="15.75" thickBot="1">
      <c r="A12" s="9" t="s">
        <v>239</v>
      </c>
      <c r="D12" s="158"/>
      <c r="E12" s="158"/>
      <c r="F12" s="158"/>
      <c r="G12" s="158"/>
    </row>
    <row r="13" spans="1:7">
      <c r="A13" s="9" t="s">
        <v>240</v>
      </c>
      <c r="D13" s="138" t="s">
        <v>113</v>
      </c>
      <c r="E13" s="138"/>
      <c r="F13" s="138"/>
      <c r="G13" s="138"/>
    </row>
    <row r="14" spans="1:7" ht="15.75" thickBot="1">
      <c r="A14" s="9" t="s">
        <v>241</v>
      </c>
      <c r="D14" s="158"/>
      <c r="E14" s="158"/>
      <c r="F14" s="158"/>
      <c r="G14" s="158"/>
    </row>
    <row r="15" spans="1:7">
      <c r="A15" s="9" t="s">
        <v>212</v>
      </c>
      <c r="D15" s="159" t="s">
        <v>377</v>
      </c>
      <c r="E15" s="160"/>
      <c r="F15" s="160"/>
      <c r="G15" s="161"/>
    </row>
    <row r="16" spans="1:7" ht="15.75" thickBot="1">
      <c r="A16" s="9" t="s">
        <v>213</v>
      </c>
      <c r="D16" s="73" t="s">
        <v>209</v>
      </c>
      <c r="E16" s="6"/>
      <c r="F16" s="74" t="s">
        <v>107</v>
      </c>
      <c r="G16" s="7"/>
    </row>
    <row r="17" spans="1:7">
      <c r="A17" s="9" t="s">
        <v>214</v>
      </c>
    </row>
    <row r="18" spans="1:7">
      <c r="A18" s="9" t="s">
        <v>215</v>
      </c>
    </row>
    <row r="19" spans="1:7" ht="15.75" thickBot="1">
      <c r="A19" s="9" t="s">
        <v>216</v>
      </c>
    </row>
    <row r="20" spans="1:7" ht="15.75" thickBot="1">
      <c r="A20" s="10" t="s">
        <v>122</v>
      </c>
      <c r="D20" s="162" t="s">
        <v>155</v>
      </c>
      <c r="E20" s="162"/>
      <c r="F20" s="162"/>
      <c r="G20" s="162"/>
    </row>
    <row r="21" spans="1:7" ht="15.75" thickBot="1">
      <c r="A21" s="10" t="s">
        <v>217</v>
      </c>
      <c r="D21" s="154" t="s">
        <v>420</v>
      </c>
      <c r="E21" s="154"/>
      <c r="F21" s="154"/>
      <c r="G21" s="154"/>
    </row>
    <row r="22" spans="1:7" ht="15.75" thickBot="1">
      <c r="A22" s="10" t="s">
        <v>218</v>
      </c>
    </row>
    <row r="23" spans="1:7" ht="15.75" thickBot="1">
      <c r="A23" s="10" t="s">
        <v>219</v>
      </c>
      <c r="D23" s="162" t="s">
        <v>378</v>
      </c>
      <c r="E23" s="162"/>
      <c r="F23" s="162"/>
      <c r="G23" s="162"/>
    </row>
    <row r="24" spans="1:7">
      <c r="A24" s="10" t="s">
        <v>220</v>
      </c>
      <c r="D24" s="155" t="s">
        <v>421</v>
      </c>
      <c r="E24" s="155"/>
      <c r="F24" s="155"/>
      <c r="G24" s="155"/>
    </row>
    <row r="25" spans="1:7" ht="15.75" thickBot="1">
      <c r="A25" s="10" t="s">
        <v>221</v>
      </c>
    </row>
    <row r="26" spans="1:7">
      <c r="A26" s="10" t="s">
        <v>222</v>
      </c>
      <c r="D26" s="163" t="s">
        <v>416</v>
      </c>
      <c r="E26" s="163"/>
      <c r="F26" s="163"/>
      <c r="G26" s="163"/>
    </row>
    <row r="27" spans="1:7">
      <c r="A27" s="10" t="s">
        <v>223</v>
      </c>
      <c r="D27" s="151" t="s">
        <v>421</v>
      </c>
      <c r="E27" s="152"/>
      <c r="F27" s="152"/>
      <c r="G27" s="153"/>
    </row>
    <row r="28" spans="1:7" ht="15.75" thickBot="1">
      <c r="A28" s="10" t="s">
        <v>224</v>
      </c>
    </row>
    <row r="29" spans="1:7">
      <c r="A29" s="10" t="s">
        <v>225</v>
      </c>
      <c r="D29" s="140" t="s">
        <v>114</v>
      </c>
      <c r="E29" s="141"/>
      <c r="F29" s="141"/>
      <c r="G29" s="142"/>
    </row>
    <row r="30" spans="1:7" ht="15.75" thickBot="1">
      <c r="A30" s="10" t="s">
        <v>226</v>
      </c>
      <c r="D30" s="86" t="s">
        <v>438</v>
      </c>
      <c r="E30" s="87"/>
      <c r="F30" s="88" t="s">
        <v>439</v>
      </c>
      <c r="G30" s="89"/>
    </row>
    <row r="31" spans="1:7">
      <c r="A31" s="10" t="s">
        <v>227</v>
      </c>
      <c r="D31" s="140" t="s">
        <v>440</v>
      </c>
      <c r="E31" s="141"/>
      <c r="F31" s="141"/>
      <c r="G31" s="142"/>
    </row>
    <row r="32" spans="1:7">
      <c r="A32" s="10" t="s">
        <v>228</v>
      </c>
      <c r="D32" s="86" t="s">
        <v>441</v>
      </c>
      <c r="E32" s="90"/>
      <c r="F32" s="91" t="s">
        <v>439</v>
      </c>
      <c r="G32" s="92"/>
    </row>
    <row r="33" spans="1:7">
      <c r="A33" s="10" t="s">
        <v>229</v>
      </c>
      <c r="D33" s="116"/>
      <c r="E33" s="117"/>
      <c r="F33" s="143"/>
      <c r="G33" s="118"/>
    </row>
    <row r="34" spans="1:7" ht="15.75" thickBot="1">
      <c r="A34" s="10" t="s">
        <v>230</v>
      </c>
      <c r="D34" s="144" t="s">
        <v>442</v>
      </c>
      <c r="E34" s="145"/>
      <c r="F34" s="145"/>
      <c r="G34" s="146"/>
    </row>
    <row r="35" spans="1:7">
      <c r="A35" s="10" t="s">
        <v>231</v>
      </c>
      <c r="D35" s="147" t="s">
        <v>443</v>
      </c>
      <c r="E35" s="148"/>
      <c r="F35" s="148"/>
      <c r="G35" s="149"/>
    </row>
    <row r="36" spans="1:7" ht="15.75" thickBot="1">
      <c r="A36" s="10" t="s">
        <v>232</v>
      </c>
      <c r="D36" s="150"/>
      <c r="E36" s="111"/>
      <c r="F36" s="111"/>
      <c r="G36" s="112"/>
    </row>
    <row r="37" spans="1:7" ht="15.75" thickBot="1">
      <c r="A37" s="10" t="s">
        <v>233</v>
      </c>
      <c r="D37" s="126" t="s">
        <v>444</v>
      </c>
      <c r="E37" s="127"/>
      <c r="F37" s="127"/>
      <c r="G37" s="128"/>
    </row>
    <row r="38" spans="1:7">
      <c r="A38" s="10" t="s">
        <v>234</v>
      </c>
      <c r="D38" s="113"/>
      <c r="E38" s="114"/>
      <c r="F38" s="114"/>
      <c r="G38" s="115"/>
    </row>
    <row r="39" spans="1:7">
      <c r="A39" s="10" t="s">
        <v>235</v>
      </c>
      <c r="D39" s="116" t="s">
        <v>445</v>
      </c>
      <c r="E39" s="117"/>
      <c r="F39" s="117"/>
      <c r="G39" s="118"/>
    </row>
    <row r="40" spans="1:7">
      <c r="A40" s="10" t="s">
        <v>236</v>
      </c>
      <c r="D40" s="119"/>
      <c r="E40" s="120"/>
      <c r="F40" s="121"/>
      <c r="G40" s="122"/>
    </row>
    <row r="41" spans="1:7">
      <c r="A41" s="96"/>
      <c r="D41" s="123" t="s">
        <v>446</v>
      </c>
      <c r="E41" s="124"/>
      <c r="F41" s="124" t="s">
        <v>447</v>
      </c>
      <c r="G41" s="125"/>
    </row>
    <row r="42" spans="1:7">
      <c r="A42" s="96"/>
      <c r="D42" s="104"/>
      <c r="E42" s="105"/>
      <c r="F42" s="105"/>
      <c r="G42" s="106"/>
    </row>
    <row r="43" spans="1:7">
      <c r="A43" s="10" t="s">
        <v>242</v>
      </c>
      <c r="D43" s="93" t="s">
        <v>448</v>
      </c>
      <c r="E43" s="107"/>
      <c r="F43" s="108"/>
      <c r="G43" s="109"/>
    </row>
    <row r="44" spans="1:7">
      <c r="A44" s="10" t="s">
        <v>243</v>
      </c>
      <c r="D44" s="93" t="s">
        <v>449</v>
      </c>
      <c r="E44" s="107"/>
      <c r="F44" s="108"/>
      <c r="G44" s="109"/>
    </row>
    <row r="45" spans="1:7" ht="15.75" thickBot="1">
      <c r="A45" s="10" t="s">
        <v>244</v>
      </c>
      <c r="D45" s="94" t="s">
        <v>439</v>
      </c>
      <c r="E45" s="110"/>
      <c r="F45" s="111"/>
      <c r="G45" s="112"/>
    </row>
    <row r="46" spans="1:7">
      <c r="A46" s="10" t="s">
        <v>245</v>
      </c>
    </row>
    <row r="47" spans="1:7">
      <c r="A47" s="10" t="s">
        <v>246</v>
      </c>
    </row>
    <row r="48" spans="1:7">
      <c r="A48" s="10" t="s">
        <v>247</v>
      </c>
    </row>
    <row r="49" spans="1:1">
      <c r="A49" s="10" t="s">
        <v>248</v>
      </c>
    </row>
    <row r="50" spans="1:1">
      <c r="A50" s="10" t="s">
        <v>249</v>
      </c>
    </row>
    <row r="51" spans="1:1">
      <c r="A51" s="10" t="s">
        <v>250</v>
      </c>
    </row>
    <row r="52" spans="1:1">
      <c r="A52" s="10" t="s">
        <v>251</v>
      </c>
    </row>
    <row r="53" spans="1:1">
      <c r="A53" s="10" t="s">
        <v>124</v>
      </c>
    </row>
    <row r="54" spans="1:1">
      <c r="A54" s="10" t="s">
        <v>252</v>
      </c>
    </row>
    <row r="55" spans="1:1">
      <c r="A55" s="10" t="s">
        <v>253</v>
      </c>
    </row>
    <row r="56" spans="1:1">
      <c r="A56" s="10" t="s">
        <v>254</v>
      </c>
    </row>
    <row r="57" spans="1:1">
      <c r="A57" s="10" t="s">
        <v>255</v>
      </c>
    </row>
    <row r="58" spans="1:1">
      <c r="A58" s="10" t="s">
        <v>256</v>
      </c>
    </row>
    <row r="59" spans="1:1">
      <c r="A59" s="10" t="s">
        <v>257</v>
      </c>
    </row>
    <row r="60" spans="1:1">
      <c r="A60" s="10" t="s">
        <v>258</v>
      </c>
    </row>
    <row r="61" spans="1:1">
      <c r="A61" s="10" t="s">
        <v>259</v>
      </c>
    </row>
    <row r="62" spans="1:1">
      <c r="A62" s="10" t="s">
        <v>260</v>
      </c>
    </row>
    <row r="63" spans="1:1">
      <c r="A63" s="10" t="s">
        <v>261</v>
      </c>
    </row>
    <row r="64" spans="1:1">
      <c r="A64" s="10" t="s">
        <v>262</v>
      </c>
    </row>
    <row r="65" spans="1:1">
      <c r="A65" s="10" t="s">
        <v>263</v>
      </c>
    </row>
    <row r="66" spans="1:1">
      <c r="A66" s="10" t="s">
        <v>264</v>
      </c>
    </row>
    <row r="67" spans="1:1">
      <c r="A67" s="10" t="s">
        <v>265</v>
      </c>
    </row>
    <row r="68" spans="1:1">
      <c r="A68" s="10" t="s">
        <v>266</v>
      </c>
    </row>
    <row r="69" spans="1:1">
      <c r="A69" s="10" t="s">
        <v>267</v>
      </c>
    </row>
    <row r="70" spans="1:1">
      <c r="A70" s="10" t="s">
        <v>268</v>
      </c>
    </row>
    <row r="71" spans="1:1">
      <c r="A71" s="10" t="s">
        <v>269</v>
      </c>
    </row>
    <row r="72" spans="1:1">
      <c r="A72" s="10" t="s">
        <v>270</v>
      </c>
    </row>
    <row r="73" spans="1:1">
      <c r="A73" s="10" t="s">
        <v>271</v>
      </c>
    </row>
    <row r="74" spans="1:1">
      <c r="A74" s="10" t="s">
        <v>272</v>
      </c>
    </row>
    <row r="75" spans="1:1">
      <c r="A75" s="10" t="s">
        <v>273</v>
      </c>
    </row>
    <row r="76" spans="1:1">
      <c r="A76" s="10" t="s">
        <v>274</v>
      </c>
    </row>
    <row r="77" spans="1:1">
      <c r="A77" s="10" t="s">
        <v>275</v>
      </c>
    </row>
    <row r="78" spans="1:1">
      <c r="A78" s="10" t="s">
        <v>276</v>
      </c>
    </row>
    <row r="79" spans="1:1">
      <c r="A79" s="10" t="s">
        <v>277</v>
      </c>
    </row>
    <row r="80" spans="1:1">
      <c r="A80" s="10" t="s">
        <v>278</v>
      </c>
    </row>
    <row r="81" spans="1:1">
      <c r="A81" s="10" t="s">
        <v>279</v>
      </c>
    </row>
    <row r="82" spans="1:1">
      <c r="A82" s="10" t="s">
        <v>280</v>
      </c>
    </row>
    <row r="83" spans="1:1">
      <c r="A83" s="10" t="s">
        <v>281</v>
      </c>
    </row>
    <row r="84" spans="1:1">
      <c r="A84" s="10" t="s">
        <v>282</v>
      </c>
    </row>
    <row r="85" spans="1:1">
      <c r="A85" s="10" t="s">
        <v>283</v>
      </c>
    </row>
    <row r="86" spans="1:1">
      <c r="A86" s="10" t="s">
        <v>284</v>
      </c>
    </row>
    <row r="87" spans="1:1">
      <c r="A87" s="10" t="s">
        <v>285</v>
      </c>
    </row>
    <row r="88" spans="1:1">
      <c r="A88" s="10" t="s">
        <v>286</v>
      </c>
    </row>
    <row r="89" spans="1:1">
      <c r="A89" s="10" t="s">
        <v>287</v>
      </c>
    </row>
    <row r="90" spans="1:1">
      <c r="A90" s="10" t="s">
        <v>288</v>
      </c>
    </row>
    <row r="91" spans="1:1">
      <c r="A91" s="10" t="s">
        <v>463</v>
      </c>
    </row>
    <row r="92" spans="1:1">
      <c r="A92" s="10" t="s">
        <v>289</v>
      </c>
    </row>
    <row r="93" spans="1:1">
      <c r="A93" s="10" t="s">
        <v>290</v>
      </c>
    </row>
    <row r="94" spans="1:1">
      <c r="A94" s="10" t="s">
        <v>291</v>
      </c>
    </row>
    <row r="95" spans="1:1">
      <c r="A95" s="10" t="s">
        <v>292</v>
      </c>
    </row>
    <row r="96" spans="1:1">
      <c r="A96" s="10" t="s">
        <v>293</v>
      </c>
    </row>
    <row r="97" spans="1:1">
      <c r="A97" s="10" t="s">
        <v>294</v>
      </c>
    </row>
    <row r="98" spans="1:1">
      <c r="A98" s="10" t="s">
        <v>295</v>
      </c>
    </row>
    <row r="99" spans="1:1">
      <c r="A99" s="10" t="s">
        <v>296</v>
      </c>
    </row>
    <row r="100" spans="1:1">
      <c r="A100" s="10" t="s">
        <v>297</v>
      </c>
    </row>
    <row r="101" spans="1:1">
      <c r="A101" s="10" t="s">
        <v>298</v>
      </c>
    </row>
    <row r="102" spans="1:1">
      <c r="A102" s="10" t="s">
        <v>299</v>
      </c>
    </row>
    <row r="103" spans="1:1">
      <c r="A103" s="10" t="s">
        <v>300</v>
      </c>
    </row>
    <row r="104" spans="1:1">
      <c r="A104" s="10" t="s">
        <v>301</v>
      </c>
    </row>
    <row r="105" spans="1:1">
      <c r="A105" s="10" t="s">
        <v>302</v>
      </c>
    </row>
    <row r="106" spans="1:1">
      <c r="A106" s="10" t="s">
        <v>303</v>
      </c>
    </row>
    <row r="107" spans="1:1">
      <c r="A107" s="10" t="s">
        <v>304</v>
      </c>
    </row>
    <row r="108" spans="1:1">
      <c r="A108" s="10" t="s">
        <v>305</v>
      </c>
    </row>
    <row r="109" spans="1:1">
      <c r="A109" s="10" t="s">
        <v>306</v>
      </c>
    </row>
    <row r="110" spans="1:1">
      <c r="A110" s="10" t="s">
        <v>307</v>
      </c>
    </row>
    <row r="111" spans="1:1">
      <c r="A111" s="10" t="s">
        <v>308</v>
      </c>
    </row>
    <row r="112" spans="1:1">
      <c r="A112" s="10" t="s">
        <v>309</v>
      </c>
    </row>
    <row r="113" spans="1:1">
      <c r="A113" s="10" t="s">
        <v>310</v>
      </c>
    </row>
    <row r="114" spans="1:1">
      <c r="A114" s="10" t="s">
        <v>311</v>
      </c>
    </row>
    <row r="115" spans="1:1">
      <c r="A115" s="10" t="s">
        <v>312</v>
      </c>
    </row>
    <row r="116" spans="1:1">
      <c r="A116" s="10" t="s">
        <v>313</v>
      </c>
    </row>
    <row r="117" spans="1:1">
      <c r="A117" s="10" t="s">
        <v>314</v>
      </c>
    </row>
    <row r="118" spans="1:1">
      <c r="A118" s="10" t="s">
        <v>315</v>
      </c>
    </row>
    <row r="119" spans="1:1">
      <c r="A119" s="10" t="s">
        <v>316</v>
      </c>
    </row>
    <row r="120" spans="1:1">
      <c r="A120" s="10" t="s">
        <v>317</v>
      </c>
    </row>
    <row r="121" spans="1:1">
      <c r="A121" s="10" t="s">
        <v>318</v>
      </c>
    </row>
    <row r="122" spans="1:1">
      <c r="A122" s="10" t="s">
        <v>319</v>
      </c>
    </row>
    <row r="123" spans="1:1">
      <c r="A123" s="10" t="s">
        <v>320</v>
      </c>
    </row>
    <row r="124" spans="1:1">
      <c r="A124" s="10" t="s">
        <v>321</v>
      </c>
    </row>
    <row r="125" spans="1:1">
      <c r="A125" s="10" t="s">
        <v>322</v>
      </c>
    </row>
    <row r="126" spans="1:1">
      <c r="A126" s="10" t="s">
        <v>323</v>
      </c>
    </row>
    <row r="127" spans="1:1">
      <c r="A127" s="10" t="s">
        <v>324</v>
      </c>
    </row>
    <row r="128" spans="1:1">
      <c r="A128" s="10" t="s">
        <v>325</v>
      </c>
    </row>
    <row r="129" spans="1:1">
      <c r="A129" s="10" t="s">
        <v>326</v>
      </c>
    </row>
    <row r="130" spans="1:1">
      <c r="A130" s="10" t="s">
        <v>327</v>
      </c>
    </row>
    <row r="131" spans="1:1">
      <c r="A131" s="10" t="s">
        <v>328</v>
      </c>
    </row>
    <row r="132" spans="1:1">
      <c r="A132" s="10" t="s">
        <v>329</v>
      </c>
    </row>
    <row r="133" spans="1:1">
      <c r="A133" s="10" t="s">
        <v>330</v>
      </c>
    </row>
    <row r="134" spans="1:1">
      <c r="A134" s="10" t="s">
        <v>331</v>
      </c>
    </row>
    <row r="135" spans="1:1">
      <c r="A135" s="10" t="s">
        <v>332</v>
      </c>
    </row>
    <row r="136" spans="1:1">
      <c r="A136" s="10" t="s">
        <v>333</v>
      </c>
    </row>
    <row r="137" spans="1:1">
      <c r="A137" s="10" t="s">
        <v>334</v>
      </c>
    </row>
    <row r="138" spans="1:1">
      <c r="A138" s="10" t="s">
        <v>335</v>
      </c>
    </row>
    <row r="139" spans="1:1">
      <c r="A139" s="10" t="s">
        <v>336</v>
      </c>
    </row>
    <row r="140" spans="1:1">
      <c r="A140" s="10" t="s">
        <v>337</v>
      </c>
    </row>
    <row r="141" spans="1:1">
      <c r="A141" s="10" t="s">
        <v>338</v>
      </c>
    </row>
    <row r="142" spans="1:1">
      <c r="A142" s="10" t="s">
        <v>339</v>
      </c>
    </row>
    <row r="143" spans="1:1">
      <c r="A143" s="10" t="s">
        <v>340</v>
      </c>
    </row>
    <row r="144" spans="1:1">
      <c r="A144" s="10" t="s">
        <v>341</v>
      </c>
    </row>
    <row r="145" spans="1:1">
      <c r="A145" s="10" t="s">
        <v>342</v>
      </c>
    </row>
    <row r="146" spans="1:1">
      <c r="A146" s="10" t="s">
        <v>343</v>
      </c>
    </row>
    <row r="147" spans="1:1">
      <c r="A147" s="10" t="s">
        <v>344</v>
      </c>
    </row>
    <row r="148" spans="1:1">
      <c r="A148" s="10" t="s">
        <v>345</v>
      </c>
    </row>
    <row r="149" spans="1:1">
      <c r="A149" s="10" t="s">
        <v>346</v>
      </c>
    </row>
    <row r="150" spans="1:1">
      <c r="A150" s="10" t="s">
        <v>347</v>
      </c>
    </row>
    <row r="151" spans="1:1">
      <c r="A151" s="10" t="s">
        <v>348</v>
      </c>
    </row>
    <row r="152" spans="1:1">
      <c r="A152" s="10" t="s">
        <v>349</v>
      </c>
    </row>
    <row r="153" spans="1:1">
      <c r="A153" s="10" t="s">
        <v>350</v>
      </c>
    </row>
    <row r="154" spans="1:1">
      <c r="A154" s="10" t="s">
        <v>351</v>
      </c>
    </row>
    <row r="155" spans="1:1">
      <c r="A155" s="10" t="s">
        <v>352</v>
      </c>
    </row>
    <row r="156" spans="1:1">
      <c r="A156" s="10" t="s">
        <v>353</v>
      </c>
    </row>
    <row r="157" spans="1:1">
      <c r="A157" s="10" t="s">
        <v>354</v>
      </c>
    </row>
    <row r="158" spans="1:1">
      <c r="A158" s="10" t="s">
        <v>355</v>
      </c>
    </row>
    <row r="159" spans="1:1">
      <c r="A159" s="10" t="s">
        <v>356</v>
      </c>
    </row>
    <row r="160" spans="1:1">
      <c r="A160" s="10" t="s">
        <v>357</v>
      </c>
    </row>
    <row r="161" spans="1:1">
      <c r="A161" s="10" t="s">
        <v>358</v>
      </c>
    </row>
    <row r="162" spans="1:1">
      <c r="A162" s="10" t="s">
        <v>359</v>
      </c>
    </row>
    <row r="163" spans="1:1">
      <c r="A163" s="10" t="s">
        <v>360</v>
      </c>
    </row>
    <row r="164" spans="1:1">
      <c r="A164" s="10" t="s">
        <v>361</v>
      </c>
    </row>
    <row r="165" spans="1:1">
      <c r="A165" s="10" t="s">
        <v>362</v>
      </c>
    </row>
    <row r="166" spans="1:1">
      <c r="A166" s="10" t="s">
        <v>363</v>
      </c>
    </row>
    <row r="167" spans="1:1">
      <c r="A167" s="10" t="s">
        <v>364</v>
      </c>
    </row>
    <row r="168" spans="1:1">
      <c r="A168" s="10" t="s">
        <v>365</v>
      </c>
    </row>
    <row r="169" spans="1:1">
      <c r="A169" s="10" t="s">
        <v>366</v>
      </c>
    </row>
    <row r="170" spans="1:1">
      <c r="A170" s="10" t="s">
        <v>367</v>
      </c>
    </row>
    <row r="171" spans="1:1">
      <c r="A171" s="10" t="s">
        <v>368</v>
      </c>
    </row>
    <row r="172" spans="1:1">
      <c r="A172" s="10" t="s">
        <v>369</v>
      </c>
    </row>
    <row r="173" spans="1:1">
      <c r="A173" s="10" t="s">
        <v>370</v>
      </c>
    </row>
    <row r="174" spans="1:1">
      <c r="A174" s="10" t="s">
        <v>371</v>
      </c>
    </row>
    <row r="175" spans="1:1">
      <c r="A175" s="10" t="s">
        <v>372</v>
      </c>
    </row>
    <row r="176" spans="1:1">
      <c r="A176" s="10" t="s">
        <v>373</v>
      </c>
    </row>
    <row r="177" spans="1:4">
      <c r="A177" s="10" t="s">
        <v>374</v>
      </c>
    </row>
    <row r="178" spans="1:4">
      <c r="A178" s="95"/>
      <c r="B178" s="97"/>
      <c r="C178" s="97"/>
      <c r="D178" s="97"/>
    </row>
    <row r="179" spans="1:4" ht="15.75" thickBot="1">
      <c r="A179" s="95"/>
      <c r="B179" s="97"/>
      <c r="C179" s="97"/>
      <c r="D179" s="97"/>
    </row>
    <row r="180" spans="1:4" ht="15.75" thickBot="1">
      <c r="A180" s="154" t="s">
        <v>417</v>
      </c>
      <c r="B180" s="154"/>
      <c r="C180" s="154"/>
      <c r="D180" s="154"/>
    </row>
    <row r="181" spans="1:4">
      <c r="A181"/>
    </row>
    <row r="182" spans="1:4">
      <c r="A182" s="155" t="s">
        <v>418</v>
      </c>
      <c r="B182" s="155"/>
      <c r="C182" s="155"/>
      <c r="D182" s="155"/>
    </row>
    <row r="183" spans="1:4">
      <c r="A183"/>
    </row>
    <row r="184" spans="1:4">
      <c r="A184" s="151" t="s">
        <v>421</v>
      </c>
      <c r="B184" s="152"/>
      <c r="C184" s="152"/>
      <c r="D184" s="153"/>
    </row>
    <row r="185" spans="1:4" ht="15.75" thickBot="1">
      <c r="A185"/>
    </row>
    <row r="186" spans="1:4">
      <c r="A186" s="156" t="s">
        <v>112</v>
      </c>
      <c r="B186" s="156"/>
      <c r="C186" s="156"/>
      <c r="D186" s="156"/>
    </row>
    <row r="187" spans="1:4">
      <c r="A187" s="157" t="s">
        <v>208</v>
      </c>
      <c r="B187" s="157"/>
      <c r="C187" s="157"/>
      <c r="D187" s="157"/>
    </row>
    <row r="188" spans="1:4" ht="15.75" thickBot="1">
      <c r="A188" s="158"/>
      <c r="B188" s="158"/>
      <c r="C188" s="158"/>
      <c r="D188" s="158"/>
    </row>
    <row r="189" spans="1:4">
      <c r="A189" s="138" t="s">
        <v>113</v>
      </c>
      <c r="B189" s="138"/>
      <c r="C189" s="138"/>
      <c r="D189" s="138"/>
    </row>
    <row r="190" spans="1:4" ht="15.75" thickBot="1">
      <c r="A190" s="158"/>
      <c r="B190" s="158"/>
      <c r="C190" s="158"/>
      <c r="D190" s="158"/>
    </row>
    <row r="191" spans="1:4">
      <c r="A191" s="159" t="s">
        <v>377</v>
      </c>
      <c r="B191" s="160"/>
      <c r="C191" s="160"/>
      <c r="D191" s="161"/>
    </row>
    <row r="192" spans="1:4" ht="15.75" thickBot="1">
      <c r="A192" s="73" t="s">
        <v>209</v>
      </c>
      <c r="B192" s="6"/>
      <c r="C192" s="74" t="s">
        <v>107</v>
      </c>
      <c r="D192" s="7"/>
    </row>
    <row r="193" spans="1:4">
      <c r="A193"/>
    </row>
    <row r="194" spans="1:4" ht="15.75" thickBot="1">
      <c r="A194"/>
    </row>
    <row r="195" spans="1:4" ht="15.75" thickBot="1">
      <c r="A195" s="154" t="s">
        <v>420</v>
      </c>
      <c r="B195" s="154"/>
      <c r="C195" s="154"/>
      <c r="D195" s="154"/>
    </row>
    <row r="196" spans="1:4">
      <c r="A196"/>
    </row>
    <row r="197" spans="1:4">
      <c r="A197" s="155" t="s">
        <v>421</v>
      </c>
      <c r="B197" s="155"/>
      <c r="C197" s="155"/>
      <c r="D197" s="155"/>
    </row>
    <row r="198" spans="1:4">
      <c r="A198"/>
    </row>
    <row r="199" spans="1:4">
      <c r="A199" s="151" t="s">
        <v>421</v>
      </c>
      <c r="B199" s="152"/>
      <c r="C199" s="152"/>
      <c r="D199" s="153"/>
    </row>
    <row r="200" spans="1:4" ht="15.75" thickBot="1">
      <c r="A200"/>
    </row>
    <row r="201" spans="1:4">
      <c r="A201" s="129" t="s">
        <v>112</v>
      </c>
      <c r="B201" s="130"/>
      <c r="C201" s="130"/>
      <c r="D201" s="131"/>
    </row>
    <row r="202" spans="1:4">
      <c r="A202" s="132" t="s">
        <v>208</v>
      </c>
      <c r="B202" s="133"/>
      <c r="C202" s="133"/>
      <c r="D202" s="134"/>
    </row>
    <row r="203" spans="1:4" ht="15.75" thickBot="1">
      <c r="A203" s="135"/>
      <c r="B203" s="136"/>
      <c r="C203" s="136"/>
      <c r="D203" s="137"/>
    </row>
    <row r="204" spans="1:4">
      <c r="A204" s="138" t="s">
        <v>113</v>
      </c>
      <c r="B204" s="138"/>
      <c r="C204" s="138"/>
      <c r="D204" s="138"/>
    </row>
    <row r="205" spans="1:4" ht="15.75" thickBot="1">
      <c r="A205" s="139"/>
      <c r="B205" s="139"/>
      <c r="C205" s="139"/>
      <c r="D205" s="139"/>
    </row>
    <row r="206" spans="1:4">
      <c r="A206" s="140" t="s">
        <v>114</v>
      </c>
      <c r="B206" s="141"/>
      <c r="C206" s="141"/>
      <c r="D206" s="142"/>
    </row>
    <row r="207" spans="1:4" ht="15.75" thickBot="1">
      <c r="A207" s="86" t="s">
        <v>438</v>
      </c>
      <c r="B207" s="87"/>
      <c r="C207" s="88" t="s">
        <v>439</v>
      </c>
      <c r="D207" s="89"/>
    </row>
    <row r="208" spans="1:4">
      <c r="A208" s="140" t="s">
        <v>440</v>
      </c>
      <c r="B208" s="141"/>
      <c r="C208" s="141"/>
      <c r="D208" s="142"/>
    </row>
    <row r="209" spans="1:4">
      <c r="A209" s="86" t="s">
        <v>441</v>
      </c>
      <c r="B209" s="90"/>
      <c r="C209" s="91" t="s">
        <v>439</v>
      </c>
      <c r="D209" s="92"/>
    </row>
    <row r="210" spans="1:4">
      <c r="A210" s="116"/>
      <c r="B210" s="117"/>
      <c r="C210" s="143"/>
      <c r="D210" s="118"/>
    </row>
    <row r="211" spans="1:4" ht="15.75" thickBot="1">
      <c r="A211" s="144" t="s">
        <v>442</v>
      </c>
      <c r="B211" s="145"/>
      <c r="C211" s="145"/>
      <c r="D211" s="146"/>
    </row>
    <row r="212" spans="1:4">
      <c r="A212" s="147" t="s">
        <v>443</v>
      </c>
      <c r="B212" s="148"/>
      <c r="C212" s="148"/>
      <c r="D212" s="149"/>
    </row>
    <row r="213" spans="1:4" ht="15.75" thickBot="1">
      <c r="A213" s="150"/>
      <c r="B213" s="111"/>
      <c r="C213" s="111"/>
      <c r="D213" s="112"/>
    </row>
    <row r="214" spans="1:4" ht="15.75" thickBot="1">
      <c r="A214" s="126" t="s">
        <v>444</v>
      </c>
      <c r="B214" s="127"/>
      <c r="C214" s="127"/>
      <c r="D214" s="128"/>
    </row>
    <row r="215" spans="1:4">
      <c r="A215" s="113"/>
      <c r="B215" s="114"/>
      <c r="C215" s="114"/>
      <c r="D215" s="115"/>
    </row>
    <row r="216" spans="1:4">
      <c r="A216" s="116" t="s">
        <v>445</v>
      </c>
      <c r="B216" s="117"/>
      <c r="C216" s="117"/>
      <c r="D216" s="118"/>
    </row>
    <row r="217" spans="1:4">
      <c r="A217" s="119"/>
      <c r="B217" s="120"/>
      <c r="C217" s="121"/>
      <c r="D217" s="122"/>
    </row>
    <row r="218" spans="1:4">
      <c r="A218" s="123" t="s">
        <v>446</v>
      </c>
      <c r="B218" s="124"/>
      <c r="C218" s="124" t="s">
        <v>447</v>
      </c>
      <c r="D218" s="125"/>
    </row>
    <row r="219" spans="1:4">
      <c r="A219" s="104"/>
      <c r="B219" s="105"/>
      <c r="C219" s="105"/>
      <c r="D219" s="106"/>
    </row>
    <row r="220" spans="1:4">
      <c r="A220" s="93" t="s">
        <v>448</v>
      </c>
      <c r="B220" s="107"/>
      <c r="C220" s="108"/>
      <c r="D220" s="109"/>
    </row>
    <row r="221" spans="1:4">
      <c r="A221" s="93" t="s">
        <v>449</v>
      </c>
      <c r="B221" s="107"/>
      <c r="C221" s="108"/>
      <c r="D221" s="109"/>
    </row>
    <row r="222" spans="1:4" ht="15.75" thickBot="1">
      <c r="A222" s="94" t="s">
        <v>439</v>
      </c>
      <c r="B222" s="110"/>
      <c r="C222" s="111"/>
      <c r="D222" s="112"/>
    </row>
    <row r="223" spans="1:4">
      <c r="A223" s="5"/>
    </row>
    <row r="224" spans="1:4">
      <c r="A224" s="5"/>
    </row>
    <row r="235" spans="1:1">
      <c r="A235" s="8"/>
    </row>
    <row r="236" spans="1:1">
      <c r="A236" s="8"/>
    </row>
    <row r="237" spans="1:1">
      <c r="A237" s="8"/>
    </row>
    <row r="238" spans="1:1">
      <c r="A238" s="8"/>
    </row>
    <row r="240" spans="1:1">
      <c r="A240" s="8"/>
    </row>
    <row r="241" spans="1:1">
      <c r="A241" s="8"/>
    </row>
    <row r="242" spans="1:1">
      <c r="A242" s="8"/>
    </row>
    <row r="243" spans="1:1">
      <c r="A243" s="8"/>
    </row>
    <row r="244" spans="1:1">
      <c r="A244" s="8"/>
    </row>
    <row r="245" spans="1:1">
      <c r="A245" s="8"/>
    </row>
    <row r="246" spans="1:1">
      <c r="A246" s="8"/>
    </row>
    <row r="247" spans="1:1">
      <c r="A247" s="8"/>
    </row>
    <row r="248" spans="1:1">
      <c r="A248" s="8"/>
    </row>
    <row r="249" spans="1:1">
      <c r="A249" s="8"/>
    </row>
    <row r="258" spans="1:1">
      <c r="A258" s="8"/>
    </row>
    <row r="259" spans="1:1">
      <c r="A259" s="8"/>
    </row>
    <row r="260" spans="1:1">
      <c r="A260" s="8"/>
    </row>
    <row r="262" spans="1:1">
      <c r="A262" s="8"/>
    </row>
    <row r="263" spans="1:1">
      <c r="A263" s="8"/>
    </row>
    <row r="264" spans="1:1">
      <c r="A264" s="8"/>
    </row>
    <row r="265" spans="1:1">
      <c r="A265" s="8"/>
    </row>
    <row r="266" spans="1:1">
      <c r="A266" s="8"/>
    </row>
    <row r="267" spans="1:1">
      <c r="A267" s="8"/>
    </row>
    <row r="268" spans="1:1">
      <c r="A268" s="8"/>
    </row>
    <row r="269" spans="1:1">
      <c r="A269" s="8"/>
    </row>
    <row r="270" spans="1:1">
      <c r="A270" s="8"/>
    </row>
    <row r="271" spans="1:1">
      <c r="A271" s="8"/>
    </row>
    <row r="272" spans="1:1">
      <c r="A272" s="8"/>
    </row>
    <row r="273" spans="1:1">
      <c r="A273" s="8"/>
    </row>
    <row r="274" spans="1:1">
      <c r="A274" s="8"/>
    </row>
    <row r="283" spans="1:1">
      <c r="A283" s="8"/>
    </row>
    <row r="284" spans="1:1">
      <c r="A284" s="8"/>
    </row>
    <row r="285" spans="1:1">
      <c r="A285" s="8"/>
    </row>
    <row r="286" spans="1:1">
      <c r="A286" s="8"/>
    </row>
    <row r="287" spans="1:1">
      <c r="A287" s="8"/>
    </row>
    <row r="288" spans="1:1">
      <c r="A288" s="8"/>
    </row>
    <row r="289" spans="1:1">
      <c r="A289" s="8"/>
    </row>
    <row r="290" spans="1:1">
      <c r="A290" s="8"/>
    </row>
    <row r="291" spans="1:1">
      <c r="A291" s="8"/>
    </row>
    <row r="293" spans="1:1">
      <c r="A293" s="8"/>
    </row>
    <row r="294" spans="1:1">
      <c r="A294" s="8"/>
    </row>
    <row r="295" spans="1:1">
      <c r="A295" s="8"/>
    </row>
    <row r="296" spans="1:1">
      <c r="A296" s="8"/>
    </row>
    <row r="297" spans="1:1">
      <c r="A297" s="8"/>
    </row>
    <row r="298" spans="1:1">
      <c r="A298" s="8"/>
    </row>
    <row r="299" spans="1:1">
      <c r="A299" s="8"/>
    </row>
    <row r="300" spans="1:1">
      <c r="A300" s="8"/>
    </row>
    <row r="301" spans="1:1">
      <c r="A301" s="8"/>
    </row>
    <row r="302" spans="1:1">
      <c r="A302" s="8"/>
    </row>
    <row r="303" spans="1:1">
      <c r="A303" s="8"/>
    </row>
    <row r="304" spans="1:1">
      <c r="A304" s="8"/>
    </row>
    <row r="305" spans="1:1">
      <c r="A305" s="8"/>
    </row>
    <row r="306" spans="1:1">
      <c r="A306" s="8"/>
    </row>
    <row r="307" spans="1:1">
      <c r="A307" s="8"/>
    </row>
    <row r="308" spans="1:1">
      <c r="A308" s="8"/>
    </row>
    <row r="309" spans="1:1">
      <c r="A309" s="8"/>
    </row>
    <row r="310" spans="1:1">
      <c r="A310" s="8"/>
    </row>
    <row r="319" spans="1:1">
      <c r="A319" s="8"/>
    </row>
    <row r="320" spans="1:1">
      <c r="A320" s="8"/>
    </row>
    <row r="321" spans="1:1">
      <c r="A321" s="8"/>
    </row>
    <row r="322" spans="1:1">
      <c r="A322" s="8"/>
    </row>
    <row r="323" spans="1:1">
      <c r="A323" s="8"/>
    </row>
    <row r="324" spans="1:1">
      <c r="A324" s="8"/>
    </row>
    <row r="325" spans="1:1">
      <c r="A325" s="8"/>
    </row>
    <row r="326" spans="1:1">
      <c r="A326" s="8"/>
    </row>
    <row r="327" spans="1:1">
      <c r="A327" s="8"/>
    </row>
    <row r="328" spans="1:1">
      <c r="A328" s="8"/>
    </row>
    <row r="329" spans="1:1">
      <c r="A329" s="8"/>
    </row>
    <row r="330" spans="1:1">
      <c r="A330" s="8"/>
    </row>
    <row r="331" spans="1:1">
      <c r="A331" s="8"/>
    </row>
    <row r="333" spans="1:1">
      <c r="A333" s="8"/>
    </row>
    <row r="334" spans="1:1">
      <c r="A334" s="8"/>
    </row>
    <row r="335" spans="1:1">
      <c r="A335" s="8"/>
    </row>
    <row r="336" spans="1:1">
      <c r="A336" s="8"/>
    </row>
    <row r="337" spans="1:1">
      <c r="A337" s="8"/>
    </row>
    <row r="338" spans="1:1">
      <c r="A338" s="8"/>
    </row>
    <row r="339" spans="1:1">
      <c r="A339" s="8"/>
    </row>
    <row r="340" spans="1:1">
      <c r="A340" s="8"/>
    </row>
    <row r="341" spans="1:1">
      <c r="A341" s="8"/>
    </row>
    <row r="342" spans="1:1">
      <c r="A342" s="8"/>
    </row>
    <row r="343" spans="1:1">
      <c r="A343" s="8"/>
    </row>
    <row r="344" spans="1:1">
      <c r="A344" s="8"/>
    </row>
    <row r="357" spans="1:1">
      <c r="A357" s="8"/>
    </row>
    <row r="358" spans="1:1">
      <c r="A358" s="8"/>
    </row>
    <row r="359" spans="1:1">
      <c r="A359" s="8"/>
    </row>
    <row r="360" spans="1:1">
      <c r="A360" s="8"/>
    </row>
    <row r="361" spans="1:1">
      <c r="A361" s="8"/>
    </row>
    <row r="362" spans="1:1">
      <c r="A362" s="8"/>
    </row>
    <row r="363" spans="1:1">
      <c r="A363" s="8"/>
    </row>
    <row r="365" spans="1:1">
      <c r="A365" s="8"/>
    </row>
    <row r="366" spans="1:1">
      <c r="A366" s="8"/>
    </row>
    <row r="367" spans="1:1">
      <c r="A367" s="8"/>
    </row>
    <row r="368" spans="1:1">
      <c r="A368" s="8"/>
    </row>
    <row r="369" spans="1:1">
      <c r="A369" s="8"/>
    </row>
    <row r="370" spans="1:1">
      <c r="A370" s="8"/>
    </row>
    <row r="371" spans="1:1">
      <c r="A371" s="8"/>
    </row>
    <row r="372" spans="1:1">
      <c r="A372" s="8"/>
    </row>
    <row r="373" spans="1:1">
      <c r="A373" s="8"/>
    </row>
    <row r="374" spans="1:1">
      <c r="A374" s="8"/>
    </row>
    <row r="375" spans="1:1">
      <c r="A375" s="8"/>
    </row>
    <row r="376" spans="1:1">
      <c r="A376" s="8"/>
    </row>
    <row r="377" spans="1:1">
      <c r="A377" s="8"/>
    </row>
    <row r="378" spans="1:1">
      <c r="A378" s="8"/>
    </row>
    <row r="379" spans="1:1">
      <c r="A379" s="8"/>
    </row>
    <row r="380" spans="1:1">
      <c r="A380" s="8"/>
    </row>
    <row r="381" spans="1:1">
      <c r="A381" s="8"/>
    </row>
    <row r="382" spans="1:1">
      <c r="A382" s="8"/>
    </row>
    <row r="383" spans="1:1">
      <c r="A383" s="8"/>
    </row>
    <row r="384" spans="1:1">
      <c r="A384" s="8"/>
    </row>
  </sheetData>
  <sheetProtection sheet="1" objects="1" scenarios="1" selectLockedCells="1" selectUnlockedCells="1"/>
  <mergeCells count="69">
    <mergeCell ref="D42:G42"/>
    <mergeCell ref="E43:G43"/>
    <mergeCell ref="E44:G44"/>
    <mergeCell ref="E45:G45"/>
    <mergeCell ref="D38:G38"/>
    <mergeCell ref="D39:G39"/>
    <mergeCell ref="D40:E40"/>
    <mergeCell ref="F40:G40"/>
    <mergeCell ref="D41:E41"/>
    <mergeCell ref="F41:G41"/>
    <mergeCell ref="D33:G33"/>
    <mergeCell ref="D34:G34"/>
    <mergeCell ref="D35:G35"/>
    <mergeCell ref="D36:G36"/>
    <mergeCell ref="D37:G37"/>
    <mergeCell ref="D24:G24"/>
    <mergeCell ref="D26:G26"/>
    <mergeCell ref="D27:G27"/>
    <mergeCell ref="D29:G29"/>
    <mergeCell ref="D31:G31"/>
    <mergeCell ref="D14:G14"/>
    <mergeCell ref="D15:G15"/>
    <mergeCell ref="D20:G20"/>
    <mergeCell ref="D21:G21"/>
    <mergeCell ref="D23:G23"/>
    <mergeCell ref="D8:G8"/>
    <mergeCell ref="D10:G10"/>
    <mergeCell ref="D11:G11"/>
    <mergeCell ref="D12:G12"/>
    <mergeCell ref="D13:G13"/>
    <mergeCell ref="D1:G1"/>
    <mergeCell ref="D2:G2"/>
    <mergeCell ref="D4:G4"/>
    <mergeCell ref="D5:G5"/>
    <mergeCell ref="D7:G7"/>
    <mergeCell ref="A199:D199"/>
    <mergeCell ref="A180:D180"/>
    <mergeCell ref="A182:D182"/>
    <mergeCell ref="A184:D184"/>
    <mergeCell ref="A186:D186"/>
    <mergeCell ref="A187:D187"/>
    <mergeCell ref="A188:D188"/>
    <mergeCell ref="A189:D189"/>
    <mergeCell ref="A190:D190"/>
    <mergeCell ref="A191:D191"/>
    <mergeCell ref="A195:D195"/>
    <mergeCell ref="A197:D197"/>
    <mergeCell ref="A214:D214"/>
    <mergeCell ref="A201:D201"/>
    <mergeCell ref="A202:D202"/>
    <mergeCell ref="A203:D203"/>
    <mergeCell ref="A204:D204"/>
    <mergeCell ref="A205:D205"/>
    <mergeCell ref="A206:D206"/>
    <mergeCell ref="A208:D208"/>
    <mergeCell ref="A210:D210"/>
    <mergeCell ref="A211:D211"/>
    <mergeCell ref="A212:D212"/>
    <mergeCell ref="A213:D213"/>
    <mergeCell ref="A219:D219"/>
    <mergeCell ref="B220:D220"/>
    <mergeCell ref="B221:D221"/>
    <mergeCell ref="B222:D222"/>
    <mergeCell ref="A215:D215"/>
    <mergeCell ref="A216:D216"/>
    <mergeCell ref="A217:B217"/>
    <mergeCell ref="C217:D217"/>
    <mergeCell ref="A218:B218"/>
    <mergeCell ref="C218:D218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T372"/>
  <sheetViews>
    <sheetView tabSelected="1" view="pageBreakPreview" zoomScaleNormal="100" zoomScaleSheetLayoutView="100" workbookViewId="0">
      <selection activeCell="C346" sqref="C346"/>
    </sheetView>
  </sheetViews>
  <sheetFormatPr defaultColWidth="8.7109375" defaultRowHeight="15"/>
  <cols>
    <col min="1" max="1" width="40" style="75" customWidth="1"/>
    <col min="2" max="2" width="28" style="27" customWidth="1"/>
    <col min="3" max="4" width="28" style="75" customWidth="1"/>
    <col min="5" max="5" width="29.42578125" style="9" hidden="1" customWidth="1"/>
    <col min="6" max="6" width="43.140625" style="11" customWidth="1"/>
    <col min="7" max="254" width="8.7109375" style="11"/>
    <col min="255" max="255" width="40" style="11" customWidth="1"/>
    <col min="256" max="256" width="21.85546875" style="11" customWidth="1"/>
    <col min="257" max="257" width="14.85546875" style="11" customWidth="1"/>
    <col min="258" max="258" width="12.85546875" style="11" customWidth="1"/>
    <col min="259" max="259" width="8.7109375" style="11"/>
    <col min="260" max="260" width="52" style="11" bestFit="1" customWidth="1"/>
    <col min="261" max="261" width="8.7109375" style="11"/>
    <col min="262" max="262" width="43.140625" style="11" customWidth="1"/>
    <col min="263" max="510" width="8.7109375" style="11"/>
    <col min="511" max="511" width="40" style="11" customWidth="1"/>
    <col min="512" max="512" width="21.85546875" style="11" customWidth="1"/>
    <col min="513" max="513" width="14.85546875" style="11" customWidth="1"/>
    <col min="514" max="514" width="12.85546875" style="11" customWidth="1"/>
    <col min="515" max="515" width="8.7109375" style="11"/>
    <col min="516" max="516" width="52" style="11" bestFit="1" customWidth="1"/>
    <col min="517" max="517" width="8.7109375" style="11"/>
    <col min="518" max="518" width="43.140625" style="11" customWidth="1"/>
    <col min="519" max="766" width="8.7109375" style="11"/>
    <col min="767" max="767" width="40" style="11" customWidth="1"/>
    <col min="768" max="768" width="21.85546875" style="11" customWidth="1"/>
    <col min="769" max="769" width="14.85546875" style="11" customWidth="1"/>
    <col min="770" max="770" width="12.85546875" style="11" customWidth="1"/>
    <col min="771" max="771" width="8.7109375" style="11"/>
    <col min="772" max="772" width="52" style="11" bestFit="1" customWidth="1"/>
    <col min="773" max="773" width="8.7109375" style="11"/>
    <col min="774" max="774" width="43.140625" style="11" customWidth="1"/>
    <col min="775" max="1022" width="8.7109375" style="11"/>
    <col min="1023" max="1023" width="40" style="11" customWidth="1"/>
    <col min="1024" max="1024" width="21.85546875" style="11" customWidth="1"/>
    <col min="1025" max="1025" width="14.85546875" style="11" customWidth="1"/>
    <col min="1026" max="1026" width="12.85546875" style="11" customWidth="1"/>
    <col min="1027" max="1027" width="8.7109375" style="11"/>
    <col min="1028" max="1028" width="52" style="11" bestFit="1" customWidth="1"/>
    <col min="1029" max="1029" width="8.7109375" style="11"/>
    <col min="1030" max="1030" width="43.140625" style="11" customWidth="1"/>
    <col min="1031" max="1278" width="8.7109375" style="11"/>
    <col min="1279" max="1279" width="40" style="11" customWidth="1"/>
    <col min="1280" max="1280" width="21.85546875" style="11" customWidth="1"/>
    <col min="1281" max="1281" width="14.85546875" style="11" customWidth="1"/>
    <col min="1282" max="1282" width="12.85546875" style="11" customWidth="1"/>
    <col min="1283" max="1283" width="8.7109375" style="11"/>
    <col min="1284" max="1284" width="52" style="11" bestFit="1" customWidth="1"/>
    <col min="1285" max="1285" width="8.7109375" style="11"/>
    <col min="1286" max="1286" width="43.140625" style="11" customWidth="1"/>
    <col min="1287" max="1534" width="8.7109375" style="11"/>
    <col min="1535" max="1535" width="40" style="11" customWidth="1"/>
    <col min="1536" max="1536" width="21.85546875" style="11" customWidth="1"/>
    <col min="1537" max="1537" width="14.85546875" style="11" customWidth="1"/>
    <col min="1538" max="1538" width="12.85546875" style="11" customWidth="1"/>
    <col min="1539" max="1539" width="8.7109375" style="11"/>
    <col min="1540" max="1540" width="52" style="11" bestFit="1" customWidth="1"/>
    <col min="1541" max="1541" width="8.7109375" style="11"/>
    <col min="1542" max="1542" width="43.140625" style="11" customWidth="1"/>
    <col min="1543" max="1790" width="8.7109375" style="11"/>
    <col min="1791" max="1791" width="40" style="11" customWidth="1"/>
    <col min="1792" max="1792" width="21.85546875" style="11" customWidth="1"/>
    <col min="1793" max="1793" width="14.85546875" style="11" customWidth="1"/>
    <col min="1794" max="1794" width="12.85546875" style="11" customWidth="1"/>
    <col min="1795" max="1795" width="8.7109375" style="11"/>
    <col min="1796" max="1796" width="52" style="11" bestFit="1" customWidth="1"/>
    <col min="1797" max="1797" width="8.7109375" style="11"/>
    <col min="1798" max="1798" width="43.140625" style="11" customWidth="1"/>
    <col min="1799" max="2046" width="8.7109375" style="11"/>
    <col min="2047" max="2047" width="40" style="11" customWidth="1"/>
    <col min="2048" max="2048" width="21.85546875" style="11" customWidth="1"/>
    <col min="2049" max="2049" width="14.85546875" style="11" customWidth="1"/>
    <col min="2050" max="2050" width="12.85546875" style="11" customWidth="1"/>
    <col min="2051" max="2051" width="8.7109375" style="11"/>
    <col min="2052" max="2052" width="52" style="11" bestFit="1" customWidth="1"/>
    <col min="2053" max="2053" width="8.7109375" style="11"/>
    <col min="2054" max="2054" width="43.140625" style="11" customWidth="1"/>
    <col min="2055" max="2302" width="8.7109375" style="11"/>
    <col min="2303" max="2303" width="40" style="11" customWidth="1"/>
    <col min="2304" max="2304" width="21.85546875" style="11" customWidth="1"/>
    <col min="2305" max="2305" width="14.85546875" style="11" customWidth="1"/>
    <col min="2306" max="2306" width="12.85546875" style="11" customWidth="1"/>
    <col min="2307" max="2307" width="8.7109375" style="11"/>
    <col min="2308" max="2308" width="52" style="11" bestFit="1" customWidth="1"/>
    <col min="2309" max="2309" width="8.7109375" style="11"/>
    <col min="2310" max="2310" width="43.140625" style="11" customWidth="1"/>
    <col min="2311" max="2558" width="8.7109375" style="11"/>
    <col min="2559" max="2559" width="40" style="11" customWidth="1"/>
    <col min="2560" max="2560" width="21.85546875" style="11" customWidth="1"/>
    <col min="2561" max="2561" width="14.85546875" style="11" customWidth="1"/>
    <col min="2562" max="2562" width="12.85546875" style="11" customWidth="1"/>
    <col min="2563" max="2563" width="8.7109375" style="11"/>
    <col min="2564" max="2564" width="52" style="11" bestFit="1" customWidth="1"/>
    <col min="2565" max="2565" width="8.7109375" style="11"/>
    <col min="2566" max="2566" width="43.140625" style="11" customWidth="1"/>
    <col min="2567" max="2814" width="8.7109375" style="11"/>
    <col min="2815" max="2815" width="40" style="11" customWidth="1"/>
    <col min="2816" max="2816" width="21.85546875" style="11" customWidth="1"/>
    <col min="2817" max="2817" width="14.85546875" style="11" customWidth="1"/>
    <col min="2818" max="2818" width="12.85546875" style="11" customWidth="1"/>
    <col min="2819" max="2819" width="8.7109375" style="11"/>
    <col min="2820" max="2820" width="52" style="11" bestFit="1" customWidth="1"/>
    <col min="2821" max="2821" width="8.7109375" style="11"/>
    <col min="2822" max="2822" width="43.140625" style="11" customWidth="1"/>
    <col min="2823" max="3070" width="8.7109375" style="11"/>
    <col min="3071" max="3071" width="40" style="11" customWidth="1"/>
    <col min="3072" max="3072" width="21.85546875" style="11" customWidth="1"/>
    <col min="3073" max="3073" width="14.85546875" style="11" customWidth="1"/>
    <col min="3074" max="3074" width="12.85546875" style="11" customWidth="1"/>
    <col min="3075" max="3075" width="8.7109375" style="11"/>
    <col min="3076" max="3076" width="52" style="11" bestFit="1" customWidth="1"/>
    <col min="3077" max="3077" width="8.7109375" style="11"/>
    <col min="3078" max="3078" width="43.140625" style="11" customWidth="1"/>
    <col min="3079" max="3326" width="8.7109375" style="11"/>
    <col min="3327" max="3327" width="40" style="11" customWidth="1"/>
    <col min="3328" max="3328" width="21.85546875" style="11" customWidth="1"/>
    <col min="3329" max="3329" width="14.85546875" style="11" customWidth="1"/>
    <col min="3330" max="3330" width="12.85546875" style="11" customWidth="1"/>
    <col min="3331" max="3331" width="8.7109375" style="11"/>
    <col min="3332" max="3332" width="52" style="11" bestFit="1" customWidth="1"/>
    <col min="3333" max="3333" width="8.7109375" style="11"/>
    <col min="3334" max="3334" width="43.140625" style="11" customWidth="1"/>
    <col min="3335" max="3582" width="8.7109375" style="11"/>
    <col min="3583" max="3583" width="40" style="11" customWidth="1"/>
    <col min="3584" max="3584" width="21.85546875" style="11" customWidth="1"/>
    <col min="3585" max="3585" width="14.85546875" style="11" customWidth="1"/>
    <col min="3586" max="3586" width="12.85546875" style="11" customWidth="1"/>
    <col min="3587" max="3587" width="8.7109375" style="11"/>
    <col min="3588" max="3588" width="52" style="11" bestFit="1" customWidth="1"/>
    <col min="3589" max="3589" width="8.7109375" style="11"/>
    <col min="3590" max="3590" width="43.140625" style="11" customWidth="1"/>
    <col min="3591" max="3838" width="8.7109375" style="11"/>
    <col min="3839" max="3839" width="40" style="11" customWidth="1"/>
    <col min="3840" max="3840" width="21.85546875" style="11" customWidth="1"/>
    <col min="3841" max="3841" width="14.85546875" style="11" customWidth="1"/>
    <col min="3842" max="3842" width="12.85546875" style="11" customWidth="1"/>
    <col min="3843" max="3843" width="8.7109375" style="11"/>
    <col min="3844" max="3844" width="52" style="11" bestFit="1" customWidth="1"/>
    <col min="3845" max="3845" width="8.7109375" style="11"/>
    <col min="3846" max="3846" width="43.140625" style="11" customWidth="1"/>
    <col min="3847" max="4094" width="8.7109375" style="11"/>
    <col min="4095" max="4095" width="40" style="11" customWidth="1"/>
    <col min="4096" max="4096" width="21.85546875" style="11" customWidth="1"/>
    <col min="4097" max="4097" width="14.85546875" style="11" customWidth="1"/>
    <col min="4098" max="4098" width="12.85546875" style="11" customWidth="1"/>
    <col min="4099" max="4099" width="8.7109375" style="11"/>
    <col min="4100" max="4100" width="52" style="11" bestFit="1" customWidth="1"/>
    <col min="4101" max="4101" width="8.7109375" style="11"/>
    <col min="4102" max="4102" width="43.140625" style="11" customWidth="1"/>
    <col min="4103" max="4350" width="8.7109375" style="11"/>
    <col min="4351" max="4351" width="40" style="11" customWidth="1"/>
    <col min="4352" max="4352" width="21.85546875" style="11" customWidth="1"/>
    <col min="4353" max="4353" width="14.85546875" style="11" customWidth="1"/>
    <col min="4354" max="4354" width="12.85546875" style="11" customWidth="1"/>
    <col min="4355" max="4355" width="8.7109375" style="11"/>
    <col min="4356" max="4356" width="52" style="11" bestFit="1" customWidth="1"/>
    <col min="4357" max="4357" width="8.7109375" style="11"/>
    <col min="4358" max="4358" width="43.140625" style="11" customWidth="1"/>
    <col min="4359" max="4606" width="8.7109375" style="11"/>
    <col min="4607" max="4607" width="40" style="11" customWidth="1"/>
    <col min="4608" max="4608" width="21.85546875" style="11" customWidth="1"/>
    <col min="4609" max="4609" width="14.85546875" style="11" customWidth="1"/>
    <col min="4610" max="4610" width="12.85546875" style="11" customWidth="1"/>
    <col min="4611" max="4611" width="8.7109375" style="11"/>
    <col min="4612" max="4612" width="52" style="11" bestFit="1" customWidth="1"/>
    <col min="4613" max="4613" width="8.7109375" style="11"/>
    <col min="4614" max="4614" width="43.140625" style="11" customWidth="1"/>
    <col min="4615" max="4862" width="8.7109375" style="11"/>
    <col min="4863" max="4863" width="40" style="11" customWidth="1"/>
    <col min="4864" max="4864" width="21.85546875" style="11" customWidth="1"/>
    <col min="4865" max="4865" width="14.85546875" style="11" customWidth="1"/>
    <col min="4866" max="4866" width="12.85546875" style="11" customWidth="1"/>
    <col min="4867" max="4867" width="8.7109375" style="11"/>
    <col min="4868" max="4868" width="52" style="11" bestFit="1" customWidth="1"/>
    <col min="4869" max="4869" width="8.7109375" style="11"/>
    <col min="4870" max="4870" width="43.140625" style="11" customWidth="1"/>
    <col min="4871" max="5118" width="8.7109375" style="11"/>
    <col min="5119" max="5119" width="40" style="11" customWidth="1"/>
    <col min="5120" max="5120" width="21.85546875" style="11" customWidth="1"/>
    <col min="5121" max="5121" width="14.85546875" style="11" customWidth="1"/>
    <col min="5122" max="5122" width="12.85546875" style="11" customWidth="1"/>
    <col min="5123" max="5123" width="8.7109375" style="11"/>
    <col min="5124" max="5124" width="52" style="11" bestFit="1" customWidth="1"/>
    <col min="5125" max="5125" width="8.7109375" style="11"/>
    <col min="5126" max="5126" width="43.140625" style="11" customWidth="1"/>
    <col min="5127" max="5374" width="8.7109375" style="11"/>
    <col min="5375" max="5375" width="40" style="11" customWidth="1"/>
    <col min="5376" max="5376" width="21.85546875" style="11" customWidth="1"/>
    <col min="5377" max="5377" width="14.85546875" style="11" customWidth="1"/>
    <col min="5378" max="5378" width="12.85546875" style="11" customWidth="1"/>
    <col min="5379" max="5379" width="8.7109375" style="11"/>
    <col min="5380" max="5380" width="52" style="11" bestFit="1" customWidth="1"/>
    <col min="5381" max="5381" width="8.7109375" style="11"/>
    <col min="5382" max="5382" width="43.140625" style="11" customWidth="1"/>
    <col min="5383" max="5630" width="8.7109375" style="11"/>
    <col min="5631" max="5631" width="40" style="11" customWidth="1"/>
    <col min="5632" max="5632" width="21.85546875" style="11" customWidth="1"/>
    <col min="5633" max="5633" width="14.85546875" style="11" customWidth="1"/>
    <col min="5634" max="5634" width="12.85546875" style="11" customWidth="1"/>
    <col min="5635" max="5635" width="8.7109375" style="11"/>
    <col min="5636" max="5636" width="52" style="11" bestFit="1" customWidth="1"/>
    <col min="5637" max="5637" width="8.7109375" style="11"/>
    <col min="5638" max="5638" width="43.140625" style="11" customWidth="1"/>
    <col min="5639" max="5886" width="8.7109375" style="11"/>
    <col min="5887" max="5887" width="40" style="11" customWidth="1"/>
    <col min="5888" max="5888" width="21.85546875" style="11" customWidth="1"/>
    <col min="5889" max="5889" width="14.85546875" style="11" customWidth="1"/>
    <col min="5890" max="5890" width="12.85546875" style="11" customWidth="1"/>
    <col min="5891" max="5891" width="8.7109375" style="11"/>
    <col min="5892" max="5892" width="52" style="11" bestFit="1" customWidth="1"/>
    <col min="5893" max="5893" width="8.7109375" style="11"/>
    <col min="5894" max="5894" width="43.140625" style="11" customWidth="1"/>
    <col min="5895" max="6142" width="8.7109375" style="11"/>
    <col min="6143" max="6143" width="40" style="11" customWidth="1"/>
    <col min="6144" max="6144" width="21.85546875" style="11" customWidth="1"/>
    <col min="6145" max="6145" width="14.85546875" style="11" customWidth="1"/>
    <col min="6146" max="6146" width="12.85546875" style="11" customWidth="1"/>
    <col min="6147" max="6147" width="8.7109375" style="11"/>
    <col min="6148" max="6148" width="52" style="11" bestFit="1" customWidth="1"/>
    <col min="6149" max="6149" width="8.7109375" style="11"/>
    <col min="6150" max="6150" width="43.140625" style="11" customWidth="1"/>
    <col min="6151" max="6398" width="8.7109375" style="11"/>
    <col min="6399" max="6399" width="40" style="11" customWidth="1"/>
    <col min="6400" max="6400" width="21.85546875" style="11" customWidth="1"/>
    <col min="6401" max="6401" width="14.85546875" style="11" customWidth="1"/>
    <col min="6402" max="6402" width="12.85546875" style="11" customWidth="1"/>
    <col min="6403" max="6403" width="8.7109375" style="11"/>
    <col min="6404" max="6404" width="52" style="11" bestFit="1" customWidth="1"/>
    <col min="6405" max="6405" width="8.7109375" style="11"/>
    <col min="6406" max="6406" width="43.140625" style="11" customWidth="1"/>
    <col min="6407" max="6654" width="8.7109375" style="11"/>
    <col min="6655" max="6655" width="40" style="11" customWidth="1"/>
    <col min="6656" max="6656" width="21.85546875" style="11" customWidth="1"/>
    <col min="6657" max="6657" width="14.85546875" style="11" customWidth="1"/>
    <col min="6658" max="6658" width="12.85546875" style="11" customWidth="1"/>
    <col min="6659" max="6659" width="8.7109375" style="11"/>
    <col min="6660" max="6660" width="52" style="11" bestFit="1" customWidth="1"/>
    <col min="6661" max="6661" width="8.7109375" style="11"/>
    <col min="6662" max="6662" width="43.140625" style="11" customWidth="1"/>
    <col min="6663" max="6910" width="8.7109375" style="11"/>
    <col min="6911" max="6911" width="40" style="11" customWidth="1"/>
    <col min="6912" max="6912" width="21.85546875" style="11" customWidth="1"/>
    <col min="6913" max="6913" width="14.85546875" style="11" customWidth="1"/>
    <col min="6914" max="6914" width="12.85546875" style="11" customWidth="1"/>
    <col min="6915" max="6915" width="8.7109375" style="11"/>
    <col min="6916" max="6916" width="52" style="11" bestFit="1" customWidth="1"/>
    <col min="6917" max="6917" width="8.7109375" style="11"/>
    <col min="6918" max="6918" width="43.140625" style="11" customWidth="1"/>
    <col min="6919" max="7166" width="8.7109375" style="11"/>
    <col min="7167" max="7167" width="40" style="11" customWidth="1"/>
    <col min="7168" max="7168" width="21.85546875" style="11" customWidth="1"/>
    <col min="7169" max="7169" width="14.85546875" style="11" customWidth="1"/>
    <col min="7170" max="7170" width="12.85546875" style="11" customWidth="1"/>
    <col min="7171" max="7171" width="8.7109375" style="11"/>
    <col min="7172" max="7172" width="52" style="11" bestFit="1" customWidth="1"/>
    <col min="7173" max="7173" width="8.7109375" style="11"/>
    <col min="7174" max="7174" width="43.140625" style="11" customWidth="1"/>
    <col min="7175" max="7422" width="8.7109375" style="11"/>
    <col min="7423" max="7423" width="40" style="11" customWidth="1"/>
    <col min="7424" max="7424" width="21.85546875" style="11" customWidth="1"/>
    <col min="7425" max="7425" width="14.85546875" style="11" customWidth="1"/>
    <col min="7426" max="7426" width="12.85546875" style="11" customWidth="1"/>
    <col min="7427" max="7427" width="8.7109375" style="11"/>
    <col min="7428" max="7428" width="52" style="11" bestFit="1" customWidth="1"/>
    <col min="7429" max="7429" width="8.7109375" style="11"/>
    <col min="7430" max="7430" width="43.140625" style="11" customWidth="1"/>
    <col min="7431" max="7678" width="8.7109375" style="11"/>
    <col min="7679" max="7679" width="40" style="11" customWidth="1"/>
    <col min="7680" max="7680" width="21.85546875" style="11" customWidth="1"/>
    <col min="7681" max="7681" width="14.85546875" style="11" customWidth="1"/>
    <col min="7682" max="7682" width="12.85546875" style="11" customWidth="1"/>
    <col min="7683" max="7683" width="8.7109375" style="11"/>
    <col min="7684" max="7684" width="52" style="11" bestFit="1" customWidth="1"/>
    <col min="7685" max="7685" width="8.7109375" style="11"/>
    <col min="7686" max="7686" width="43.140625" style="11" customWidth="1"/>
    <col min="7687" max="7934" width="8.7109375" style="11"/>
    <col min="7935" max="7935" width="40" style="11" customWidth="1"/>
    <col min="7936" max="7936" width="21.85546875" style="11" customWidth="1"/>
    <col min="7937" max="7937" width="14.85546875" style="11" customWidth="1"/>
    <col min="7938" max="7938" width="12.85546875" style="11" customWidth="1"/>
    <col min="7939" max="7939" width="8.7109375" style="11"/>
    <col min="7940" max="7940" width="52" style="11" bestFit="1" customWidth="1"/>
    <col min="7941" max="7941" width="8.7109375" style="11"/>
    <col min="7942" max="7942" width="43.140625" style="11" customWidth="1"/>
    <col min="7943" max="8190" width="8.7109375" style="11"/>
    <col min="8191" max="8191" width="40" style="11" customWidth="1"/>
    <col min="8192" max="8192" width="21.85546875" style="11" customWidth="1"/>
    <col min="8193" max="8193" width="14.85546875" style="11" customWidth="1"/>
    <col min="8194" max="8194" width="12.85546875" style="11" customWidth="1"/>
    <col min="8195" max="8195" width="8.7109375" style="11"/>
    <col min="8196" max="8196" width="52" style="11" bestFit="1" customWidth="1"/>
    <col min="8197" max="8197" width="8.7109375" style="11"/>
    <col min="8198" max="8198" width="43.140625" style="11" customWidth="1"/>
    <col min="8199" max="8446" width="8.7109375" style="11"/>
    <col min="8447" max="8447" width="40" style="11" customWidth="1"/>
    <col min="8448" max="8448" width="21.85546875" style="11" customWidth="1"/>
    <col min="8449" max="8449" width="14.85546875" style="11" customWidth="1"/>
    <col min="8450" max="8450" width="12.85546875" style="11" customWidth="1"/>
    <col min="8451" max="8451" width="8.7109375" style="11"/>
    <col min="8452" max="8452" width="52" style="11" bestFit="1" customWidth="1"/>
    <col min="8453" max="8453" width="8.7109375" style="11"/>
    <col min="8454" max="8454" width="43.140625" style="11" customWidth="1"/>
    <col min="8455" max="8702" width="8.7109375" style="11"/>
    <col min="8703" max="8703" width="40" style="11" customWidth="1"/>
    <col min="8704" max="8704" width="21.85546875" style="11" customWidth="1"/>
    <col min="8705" max="8705" width="14.85546875" style="11" customWidth="1"/>
    <col min="8706" max="8706" width="12.85546875" style="11" customWidth="1"/>
    <col min="8707" max="8707" width="8.7109375" style="11"/>
    <col min="8708" max="8708" width="52" style="11" bestFit="1" customWidth="1"/>
    <col min="8709" max="8709" width="8.7109375" style="11"/>
    <col min="8710" max="8710" width="43.140625" style="11" customWidth="1"/>
    <col min="8711" max="8958" width="8.7109375" style="11"/>
    <col min="8959" max="8959" width="40" style="11" customWidth="1"/>
    <col min="8960" max="8960" width="21.85546875" style="11" customWidth="1"/>
    <col min="8961" max="8961" width="14.85546875" style="11" customWidth="1"/>
    <col min="8962" max="8962" width="12.85546875" style="11" customWidth="1"/>
    <col min="8963" max="8963" width="8.7109375" style="11"/>
    <col min="8964" max="8964" width="52" style="11" bestFit="1" customWidth="1"/>
    <col min="8965" max="8965" width="8.7109375" style="11"/>
    <col min="8966" max="8966" width="43.140625" style="11" customWidth="1"/>
    <col min="8967" max="9214" width="8.7109375" style="11"/>
    <col min="9215" max="9215" width="40" style="11" customWidth="1"/>
    <col min="9216" max="9216" width="21.85546875" style="11" customWidth="1"/>
    <col min="9217" max="9217" width="14.85546875" style="11" customWidth="1"/>
    <col min="9218" max="9218" width="12.85546875" style="11" customWidth="1"/>
    <col min="9219" max="9219" width="8.7109375" style="11"/>
    <col min="9220" max="9220" width="52" style="11" bestFit="1" customWidth="1"/>
    <col min="9221" max="9221" width="8.7109375" style="11"/>
    <col min="9222" max="9222" width="43.140625" style="11" customWidth="1"/>
    <col min="9223" max="9470" width="8.7109375" style="11"/>
    <col min="9471" max="9471" width="40" style="11" customWidth="1"/>
    <col min="9472" max="9472" width="21.85546875" style="11" customWidth="1"/>
    <col min="9473" max="9473" width="14.85546875" style="11" customWidth="1"/>
    <col min="9474" max="9474" width="12.85546875" style="11" customWidth="1"/>
    <col min="9475" max="9475" width="8.7109375" style="11"/>
    <col min="9476" max="9476" width="52" style="11" bestFit="1" customWidth="1"/>
    <col min="9477" max="9477" width="8.7109375" style="11"/>
    <col min="9478" max="9478" width="43.140625" style="11" customWidth="1"/>
    <col min="9479" max="9726" width="8.7109375" style="11"/>
    <col min="9727" max="9727" width="40" style="11" customWidth="1"/>
    <col min="9728" max="9728" width="21.85546875" style="11" customWidth="1"/>
    <col min="9729" max="9729" width="14.85546875" style="11" customWidth="1"/>
    <col min="9730" max="9730" width="12.85546875" style="11" customWidth="1"/>
    <col min="9731" max="9731" width="8.7109375" style="11"/>
    <col min="9732" max="9732" width="52" style="11" bestFit="1" customWidth="1"/>
    <col min="9733" max="9733" width="8.7109375" style="11"/>
    <col min="9734" max="9734" width="43.140625" style="11" customWidth="1"/>
    <col min="9735" max="9982" width="8.7109375" style="11"/>
    <col min="9983" max="9983" width="40" style="11" customWidth="1"/>
    <col min="9984" max="9984" width="21.85546875" style="11" customWidth="1"/>
    <col min="9985" max="9985" width="14.85546875" style="11" customWidth="1"/>
    <col min="9986" max="9986" width="12.85546875" style="11" customWidth="1"/>
    <col min="9987" max="9987" width="8.7109375" style="11"/>
    <col min="9988" max="9988" width="52" style="11" bestFit="1" customWidth="1"/>
    <col min="9989" max="9989" width="8.7109375" style="11"/>
    <col min="9990" max="9990" width="43.140625" style="11" customWidth="1"/>
    <col min="9991" max="10238" width="8.7109375" style="11"/>
    <col min="10239" max="10239" width="40" style="11" customWidth="1"/>
    <col min="10240" max="10240" width="21.85546875" style="11" customWidth="1"/>
    <col min="10241" max="10241" width="14.85546875" style="11" customWidth="1"/>
    <col min="10242" max="10242" width="12.85546875" style="11" customWidth="1"/>
    <col min="10243" max="10243" width="8.7109375" style="11"/>
    <col min="10244" max="10244" width="52" style="11" bestFit="1" customWidth="1"/>
    <col min="10245" max="10245" width="8.7109375" style="11"/>
    <col min="10246" max="10246" width="43.140625" style="11" customWidth="1"/>
    <col min="10247" max="10494" width="8.7109375" style="11"/>
    <col min="10495" max="10495" width="40" style="11" customWidth="1"/>
    <col min="10496" max="10496" width="21.85546875" style="11" customWidth="1"/>
    <col min="10497" max="10497" width="14.85546875" style="11" customWidth="1"/>
    <col min="10498" max="10498" width="12.85546875" style="11" customWidth="1"/>
    <col min="10499" max="10499" width="8.7109375" style="11"/>
    <col min="10500" max="10500" width="52" style="11" bestFit="1" customWidth="1"/>
    <col min="10501" max="10501" width="8.7109375" style="11"/>
    <col min="10502" max="10502" width="43.140625" style="11" customWidth="1"/>
    <col min="10503" max="10750" width="8.7109375" style="11"/>
    <col min="10751" max="10751" width="40" style="11" customWidth="1"/>
    <col min="10752" max="10752" width="21.85546875" style="11" customWidth="1"/>
    <col min="10753" max="10753" width="14.85546875" style="11" customWidth="1"/>
    <col min="10754" max="10754" width="12.85546875" style="11" customWidth="1"/>
    <col min="10755" max="10755" width="8.7109375" style="11"/>
    <col min="10756" max="10756" width="52" style="11" bestFit="1" customWidth="1"/>
    <col min="10757" max="10757" width="8.7109375" style="11"/>
    <col min="10758" max="10758" width="43.140625" style="11" customWidth="1"/>
    <col min="10759" max="11006" width="8.7109375" style="11"/>
    <col min="11007" max="11007" width="40" style="11" customWidth="1"/>
    <col min="11008" max="11008" width="21.85546875" style="11" customWidth="1"/>
    <col min="11009" max="11009" width="14.85546875" style="11" customWidth="1"/>
    <col min="11010" max="11010" width="12.85546875" style="11" customWidth="1"/>
    <col min="11011" max="11011" width="8.7109375" style="11"/>
    <col min="11012" max="11012" width="52" style="11" bestFit="1" customWidth="1"/>
    <col min="11013" max="11013" width="8.7109375" style="11"/>
    <col min="11014" max="11014" width="43.140625" style="11" customWidth="1"/>
    <col min="11015" max="11262" width="8.7109375" style="11"/>
    <col min="11263" max="11263" width="40" style="11" customWidth="1"/>
    <col min="11264" max="11264" width="21.85546875" style="11" customWidth="1"/>
    <col min="11265" max="11265" width="14.85546875" style="11" customWidth="1"/>
    <col min="11266" max="11266" width="12.85546875" style="11" customWidth="1"/>
    <col min="11267" max="11267" width="8.7109375" style="11"/>
    <col min="11268" max="11268" width="52" style="11" bestFit="1" customWidth="1"/>
    <col min="11269" max="11269" width="8.7109375" style="11"/>
    <col min="11270" max="11270" width="43.140625" style="11" customWidth="1"/>
    <col min="11271" max="11518" width="8.7109375" style="11"/>
    <col min="11519" max="11519" width="40" style="11" customWidth="1"/>
    <col min="11520" max="11520" width="21.85546875" style="11" customWidth="1"/>
    <col min="11521" max="11521" width="14.85546875" style="11" customWidth="1"/>
    <col min="11522" max="11522" width="12.85546875" style="11" customWidth="1"/>
    <col min="11523" max="11523" width="8.7109375" style="11"/>
    <col min="11524" max="11524" width="52" style="11" bestFit="1" customWidth="1"/>
    <col min="11525" max="11525" width="8.7109375" style="11"/>
    <col min="11526" max="11526" width="43.140625" style="11" customWidth="1"/>
    <col min="11527" max="11774" width="8.7109375" style="11"/>
    <col min="11775" max="11775" width="40" style="11" customWidth="1"/>
    <col min="11776" max="11776" width="21.85546875" style="11" customWidth="1"/>
    <col min="11777" max="11777" width="14.85546875" style="11" customWidth="1"/>
    <col min="11778" max="11778" width="12.85546875" style="11" customWidth="1"/>
    <col min="11779" max="11779" width="8.7109375" style="11"/>
    <col min="11780" max="11780" width="52" style="11" bestFit="1" customWidth="1"/>
    <col min="11781" max="11781" width="8.7109375" style="11"/>
    <col min="11782" max="11782" width="43.140625" style="11" customWidth="1"/>
    <col min="11783" max="12030" width="8.7109375" style="11"/>
    <col min="12031" max="12031" width="40" style="11" customWidth="1"/>
    <col min="12032" max="12032" width="21.85546875" style="11" customWidth="1"/>
    <col min="12033" max="12033" width="14.85546875" style="11" customWidth="1"/>
    <col min="12034" max="12034" width="12.85546875" style="11" customWidth="1"/>
    <col min="12035" max="12035" width="8.7109375" style="11"/>
    <col min="12036" max="12036" width="52" style="11" bestFit="1" customWidth="1"/>
    <col min="12037" max="12037" width="8.7109375" style="11"/>
    <col min="12038" max="12038" width="43.140625" style="11" customWidth="1"/>
    <col min="12039" max="12286" width="8.7109375" style="11"/>
    <col min="12287" max="12287" width="40" style="11" customWidth="1"/>
    <col min="12288" max="12288" width="21.85546875" style="11" customWidth="1"/>
    <col min="12289" max="12289" width="14.85546875" style="11" customWidth="1"/>
    <col min="12290" max="12290" width="12.85546875" style="11" customWidth="1"/>
    <col min="12291" max="12291" width="8.7109375" style="11"/>
    <col min="12292" max="12292" width="52" style="11" bestFit="1" customWidth="1"/>
    <col min="12293" max="12293" width="8.7109375" style="11"/>
    <col min="12294" max="12294" width="43.140625" style="11" customWidth="1"/>
    <col min="12295" max="12542" width="8.7109375" style="11"/>
    <col min="12543" max="12543" width="40" style="11" customWidth="1"/>
    <col min="12544" max="12544" width="21.85546875" style="11" customWidth="1"/>
    <col min="12545" max="12545" width="14.85546875" style="11" customWidth="1"/>
    <col min="12546" max="12546" width="12.85546875" style="11" customWidth="1"/>
    <col min="12547" max="12547" width="8.7109375" style="11"/>
    <col min="12548" max="12548" width="52" style="11" bestFit="1" customWidth="1"/>
    <col min="12549" max="12549" width="8.7109375" style="11"/>
    <col min="12550" max="12550" width="43.140625" style="11" customWidth="1"/>
    <col min="12551" max="12798" width="8.7109375" style="11"/>
    <col min="12799" max="12799" width="40" style="11" customWidth="1"/>
    <col min="12800" max="12800" width="21.85546875" style="11" customWidth="1"/>
    <col min="12801" max="12801" width="14.85546875" style="11" customWidth="1"/>
    <col min="12802" max="12802" width="12.85546875" style="11" customWidth="1"/>
    <col min="12803" max="12803" width="8.7109375" style="11"/>
    <col min="12804" max="12804" width="52" style="11" bestFit="1" customWidth="1"/>
    <col min="12805" max="12805" width="8.7109375" style="11"/>
    <col min="12806" max="12806" width="43.140625" style="11" customWidth="1"/>
    <col min="12807" max="13054" width="8.7109375" style="11"/>
    <col min="13055" max="13055" width="40" style="11" customWidth="1"/>
    <col min="13056" max="13056" width="21.85546875" style="11" customWidth="1"/>
    <col min="13057" max="13057" width="14.85546875" style="11" customWidth="1"/>
    <col min="13058" max="13058" width="12.85546875" style="11" customWidth="1"/>
    <col min="13059" max="13059" width="8.7109375" style="11"/>
    <col min="13060" max="13060" width="52" style="11" bestFit="1" customWidth="1"/>
    <col min="13061" max="13061" width="8.7109375" style="11"/>
    <col min="13062" max="13062" width="43.140625" style="11" customWidth="1"/>
    <col min="13063" max="13310" width="8.7109375" style="11"/>
    <col min="13311" max="13311" width="40" style="11" customWidth="1"/>
    <col min="13312" max="13312" width="21.85546875" style="11" customWidth="1"/>
    <col min="13313" max="13313" width="14.85546875" style="11" customWidth="1"/>
    <col min="13314" max="13314" width="12.85546875" style="11" customWidth="1"/>
    <col min="13315" max="13315" width="8.7109375" style="11"/>
    <col min="13316" max="13316" width="52" style="11" bestFit="1" customWidth="1"/>
    <col min="13317" max="13317" width="8.7109375" style="11"/>
    <col min="13318" max="13318" width="43.140625" style="11" customWidth="1"/>
    <col min="13319" max="13566" width="8.7109375" style="11"/>
    <col min="13567" max="13567" width="40" style="11" customWidth="1"/>
    <col min="13568" max="13568" width="21.85546875" style="11" customWidth="1"/>
    <col min="13569" max="13569" width="14.85546875" style="11" customWidth="1"/>
    <col min="13570" max="13570" width="12.85546875" style="11" customWidth="1"/>
    <col min="13571" max="13571" width="8.7109375" style="11"/>
    <col min="13572" max="13572" width="52" style="11" bestFit="1" customWidth="1"/>
    <col min="13573" max="13573" width="8.7109375" style="11"/>
    <col min="13574" max="13574" width="43.140625" style="11" customWidth="1"/>
    <col min="13575" max="13822" width="8.7109375" style="11"/>
    <col min="13823" max="13823" width="40" style="11" customWidth="1"/>
    <col min="13824" max="13824" width="21.85546875" style="11" customWidth="1"/>
    <col min="13825" max="13825" width="14.85546875" style="11" customWidth="1"/>
    <col min="13826" max="13826" width="12.85546875" style="11" customWidth="1"/>
    <col min="13827" max="13827" width="8.7109375" style="11"/>
    <col min="13828" max="13828" width="52" style="11" bestFit="1" customWidth="1"/>
    <col min="13829" max="13829" width="8.7109375" style="11"/>
    <col min="13830" max="13830" width="43.140625" style="11" customWidth="1"/>
    <col min="13831" max="14078" width="8.7109375" style="11"/>
    <col min="14079" max="14079" width="40" style="11" customWidth="1"/>
    <col min="14080" max="14080" width="21.85546875" style="11" customWidth="1"/>
    <col min="14081" max="14081" width="14.85546875" style="11" customWidth="1"/>
    <col min="14082" max="14082" width="12.85546875" style="11" customWidth="1"/>
    <col min="14083" max="14083" width="8.7109375" style="11"/>
    <col min="14084" max="14084" width="52" style="11" bestFit="1" customWidth="1"/>
    <col min="14085" max="14085" width="8.7109375" style="11"/>
    <col min="14086" max="14086" width="43.140625" style="11" customWidth="1"/>
    <col min="14087" max="14334" width="8.7109375" style="11"/>
    <col min="14335" max="14335" width="40" style="11" customWidth="1"/>
    <col min="14336" max="14336" width="21.85546875" style="11" customWidth="1"/>
    <col min="14337" max="14337" width="14.85546875" style="11" customWidth="1"/>
    <col min="14338" max="14338" width="12.85546875" style="11" customWidth="1"/>
    <col min="14339" max="14339" width="8.7109375" style="11"/>
    <col min="14340" max="14340" width="52" style="11" bestFit="1" customWidth="1"/>
    <col min="14341" max="14341" width="8.7109375" style="11"/>
    <col min="14342" max="14342" width="43.140625" style="11" customWidth="1"/>
    <col min="14343" max="14590" width="8.7109375" style="11"/>
    <col min="14591" max="14591" width="40" style="11" customWidth="1"/>
    <col min="14592" max="14592" width="21.85546875" style="11" customWidth="1"/>
    <col min="14593" max="14593" width="14.85546875" style="11" customWidth="1"/>
    <col min="14594" max="14594" width="12.85546875" style="11" customWidth="1"/>
    <col min="14595" max="14595" width="8.7109375" style="11"/>
    <col min="14596" max="14596" width="52" style="11" bestFit="1" customWidth="1"/>
    <col min="14597" max="14597" width="8.7109375" style="11"/>
    <col min="14598" max="14598" width="43.140625" style="11" customWidth="1"/>
    <col min="14599" max="14846" width="8.7109375" style="11"/>
    <col min="14847" max="14847" width="40" style="11" customWidth="1"/>
    <col min="14848" max="14848" width="21.85546875" style="11" customWidth="1"/>
    <col min="14849" max="14849" width="14.85546875" style="11" customWidth="1"/>
    <col min="14850" max="14850" width="12.85546875" style="11" customWidth="1"/>
    <col min="14851" max="14851" width="8.7109375" style="11"/>
    <col min="14852" max="14852" width="52" style="11" bestFit="1" customWidth="1"/>
    <col min="14853" max="14853" width="8.7109375" style="11"/>
    <col min="14854" max="14854" width="43.140625" style="11" customWidth="1"/>
    <col min="14855" max="15102" width="8.7109375" style="11"/>
    <col min="15103" max="15103" width="40" style="11" customWidth="1"/>
    <col min="15104" max="15104" width="21.85546875" style="11" customWidth="1"/>
    <col min="15105" max="15105" width="14.85546875" style="11" customWidth="1"/>
    <col min="15106" max="15106" width="12.85546875" style="11" customWidth="1"/>
    <col min="15107" max="15107" width="8.7109375" style="11"/>
    <col min="15108" max="15108" width="52" style="11" bestFit="1" customWidth="1"/>
    <col min="15109" max="15109" width="8.7109375" style="11"/>
    <col min="15110" max="15110" width="43.140625" style="11" customWidth="1"/>
    <col min="15111" max="15358" width="8.7109375" style="11"/>
    <col min="15359" max="15359" width="40" style="11" customWidth="1"/>
    <col min="15360" max="15360" width="21.85546875" style="11" customWidth="1"/>
    <col min="15361" max="15361" width="14.85546875" style="11" customWidth="1"/>
    <col min="15362" max="15362" width="12.85546875" style="11" customWidth="1"/>
    <col min="15363" max="15363" width="8.7109375" style="11"/>
    <col min="15364" max="15364" width="52" style="11" bestFit="1" customWidth="1"/>
    <col min="15365" max="15365" width="8.7109375" style="11"/>
    <col min="15366" max="15366" width="43.140625" style="11" customWidth="1"/>
    <col min="15367" max="15614" width="8.7109375" style="11"/>
    <col min="15615" max="15615" width="40" style="11" customWidth="1"/>
    <col min="15616" max="15616" width="21.85546875" style="11" customWidth="1"/>
    <col min="15617" max="15617" width="14.85546875" style="11" customWidth="1"/>
    <col min="15618" max="15618" width="12.85546875" style="11" customWidth="1"/>
    <col min="15619" max="15619" width="8.7109375" style="11"/>
    <col min="15620" max="15620" width="52" style="11" bestFit="1" customWidth="1"/>
    <col min="15621" max="15621" width="8.7109375" style="11"/>
    <col min="15622" max="15622" width="43.140625" style="11" customWidth="1"/>
    <col min="15623" max="15870" width="8.7109375" style="11"/>
    <col min="15871" max="15871" width="40" style="11" customWidth="1"/>
    <col min="15872" max="15872" width="21.85546875" style="11" customWidth="1"/>
    <col min="15873" max="15873" width="14.85546875" style="11" customWidth="1"/>
    <col min="15874" max="15874" width="12.85546875" style="11" customWidth="1"/>
    <col min="15875" max="15875" width="8.7109375" style="11"/>
    <col min="15876" max="15876" width="52" style="11" bestFit="1" customWidth="1"/>
    <col min="15877" max="15877" width="8.7109375" style="11"/>
    <col min="15878" max="15878" width="43.140625" style="11" customWidth="1"/>
    <col min="15879" max="16126" width="8.7109375" style="11"/>
    <col min="16127" max="16127" width="40" style="11" customWidth="1"/>
    <col min="16128" max="16128" width="21.85546875" style="11" customWidth="1"/>
    <col min="16129" max="16129" width="14.85546875" style="11" customWidth="1"/>
    <col min="16130" max="16130" width="12.85546875" style="11" customWidth="1"/>
    <col min="16131" max="16131" width="8.7109375" style="11"/>
    <col min="16132" max="16132" width="52" style="11" bestFit="1" customWidth="1"/>
    <col min="16133" max="16133" width="8.7109375" style="11"/>
    <col min="16134" max="16134" width="43.140625" style="11" customWidth="1"/>
    <col min="16135" max="16384" width="8.7109375" style="11"/>
  </cols>
  <sheetData>
    <row r="1" spans="1:5" ht="39.950000000000003" customHeight="1">
      <c r="A1" s="224" t="s">
        <v>513</v>
      </c>
      <c r="B1" s="224"/>
      <c r="C1" s="224"/>
      <c r="D1" s="224"/>
    </row>
    <row r="2" spans="1:5" ht="39.950000000000003" customHeight="1" thickBot="1">
      <c r="A2" s="231" t="s">
        <v>508</v>
      </c>
      <c r="B2" s="232"/>
      <c r="C2" s="232"/>
      <c r="D2" s="232"/>
    </row>
    <row r="3" spans="1:5" ht="27" customHeight="1" thickBot="1">
      <c r="A3" s="327" t="s">
        <v>115</v>
      </c>
      <c r="B3" s="327"/>
      <c r="C3" s="327"/>
      <c r="D3" s="327"/>
      <c r="E3" s="8"/>
    </row>
    <row r="4" spans="1:5" ht="27" customHeight="1" thickBot="1">
      <c r="A4" s="328"/>
      <c r="B4" s="329"/>
      <c r="C4" s="329"/>
      <c r="D4" s="330"/>
      <c r="E4" s="8"/>
    </row>
    <row r="5" spans="1:5" ht="27" customHeight="1" thickBot="1">
      <c r="A5" s="331" t="s">
        <v>116</v>
      </c>
      <c r="B5" s="331"/>
      <c r="C5" s="331"/>
      <c r="D5" s="331"/>
      <c r="E5" s="8"/>
    </row>
    <row r="6" spans="1:5" ht="27" customHeight="1" thickBot="1">
      <c r="A6" s="12" t="s">
        <v>154</v>
      </c>
      <c r="B6" s="332" t="s">
        <v>117</v>
      </c>
      <c r="C6" s="333"/>
      <c r="D6" s="334"/>
      <c r="E6" s="8"/>
    </row>
    <row r="7" spans="1:5" ht="27" customHeight="1" thickBot="1">
      <c r="A7" s="335"/>
      <c r="B7" s="335"/>
      <c r="C7" s="335"/>
      <c r="D7" s="335"/>
      <c r="E7" s="8"/>
    </row>
    <row r="8" spans="1:5" ht="15.75" thickBot="1">
      <c r="A8" s="336" t="s">
        <v>118</v>
      </c>
      <c r="B8" s="336"/>
      <c r="C8" s="336"/>
      <c r="D8" s="336"/>
      <c r="E8" s="8"/>
    </row>
    <row r="9" spans="1:5" ht="15.75" thickBot="1">
      <c r="A9" s="337" t="s">
        <v>119</v>
      </c>
      <c r="B9" s="338"/>
      <c r="C9" s="338"/>
      <c r="D9" s="339"/>
    </row>
    <row r="10" spans="1:5" ht="26.25" customHeight="1">
      <c r="A10" s="13" t="s">
        <v>0</v>
      </c>
      <c r="B10" s="340"/>
      <c r="C10" s="340"/>
      <c r="D10" s="341"/>
    </row>
    <row r="11" spans="1:5" ht="26.25" customHeight="1">
      <c r="A11" s="14" t="s">
        <v>1</v>
      </c>
      <c r="B11" s="312"/>
      <c r="C11" s="312"/>
      <c r="D11" s="313"/>
    </row>
    <row r="12" spans="1:5" ht="26.25" customHeight="1">
      <c r="A12" s="14" t="s">
        <v>120</v>
      </c>
      <c r="B12" s="307" t="s">
        <v>510</v>
      </c>
      <c r="C12" s="254"/>
      <c r="D12" s="308"/>
    </row>
    <row r="13" spans="1:5" ht="26.25" customHeight="1">
      <c r="A13" s="15" t="s">
        <v>121</v>
      </c>
      <c r="B13" s="309"/>
      <c r="C13" s="310"/>
      <c r="D13" s="311"/>
    </row>
    <row r="14" spans="1:5" ht="26.25" customHeight="1">
      <c r="A14" s="15" t="s">
        <v>450</v>
      </c>
      <c r="B14" s="312" t="s">
        <v>238</v>
      </c>
      <c r="C14" s="312"/>
      <c r="D14" s="313"/>
    </row>
    <row r="15" spans="1:5" ht="26.25" customHeight="1" thickBot="1">
      <c r="A15" s="16" t="s">
        <v>123</v>
      </c>
      <c r="B15" s="228" t="s">
        <v>242</v>
      </c>
      <c r="C15" s="229"/>
      <c r="D15" s="230"/>
    </row>
    <row r="16" spans="1:5" ht="27" customHeight="1">
      <c r="A16" s="314" t="s">
        <v>104</v>
      </c>
      <c r="B16" s="314"/>
      <c r="C16" s="314"/>
      <c r="D16" s="314"/>
    </row>
    <row r="17" spans="1:5" ht="15.75" thickBot="1">
      <c r="A17" s="99" t="s">
        <v>452</v>
      </c>
      <c r="B17" s="225"/>
      <c r="C17" s="226"/>
      <c r="D17" s="227"/>
    </row>
    <row r="18" spans="1:5" ht="27" customHeight="1" thickBot="1">
      <c r="A18" s="315"/>
      <c r="B18" s="315"/>
      <c r="C18" s="315"/>
      <c r="D18" s="315"/>
    </row>
    <row r="19" spans="1:5" ht="27" customHeight="1" thickBot="1">
      <c r="A19" s="211" t="s">
        <v>110</v>
      </c>
      <c r="B19" s="211"/>
      <c r="C19" s="211"/>
      <c r="D19" s="211"/>
    </row>
    <row r="20" spans="1:5" ht="27" customHeight="1" thickBot="1">
      <c r="A20" s="302" t="s">
        <v>125</v>
      </c>
      <c r="B20" s="302"/>
      <c r="C20" s="302"/>
      <c r="D20" s="302"/>
    </row>
    <row r="21" spans="1:5" ht="27" customHeight="1" thickBot="1">
      <c r="A21" s="316" t="s">
        <v>2</v>
      </c>
      <c r="B21" s="317"/>
      <c r="C21" s="317" t="s">
        <v>3</v>
      </c>
      <c r="D21" s="318"/>
      <c r="E21" s="8"/>
    </row>
    <row r="22" spans="1:5" ht="22.5" customHeight="1">
      <c r="A22" s="319" t="s">
        <v>451</v>
      </c>
      <c r="B22" s="320"/>
      <c r="C22" s="321">
        <v>0</v>
      </c>
      <c r="D22" s="322"/>
      <c r="E22" s="8"/>
    </row>
    <row r="23" spans="1:5" ht="22.5" customHeight="1">
      <c r="A23" s="323" t="s">
        <v>6</v>
      </c>
      <c r="B23" s="324"/>
      <c r="C23" s="325">
        <v>1</v>
      </c>
      <c r="D23" s="326"/>
      <c r="E23" s="8"/>
    </row>
    <row r="24" spans="1:5" ht="22.5" customHeight="1">
      <c r="A24" s="323" t="s">
        <v>126</v>
      </c>
      <c r="B24" s="324"/>
      <c r="C24" s="325">
        <v>2</v>
      </c>
      <c r="D24" s="326"/>
      <c r="E24" s="8"/>
    </row>
    <row r="25" spans="1:5" ht="22.5" customHeight="1" thickBot="1">
      <c r="A25" s="294" t="s">
        <v>4</v>
      </c>
      <c r="B25" s="295"/>
      <c r="C25" s="296">
        <v>3</v>
      </c>
      <c r="D25" s="297"/>
      <c r="E25" s="8"/>
    </row>
    <row r="26" spans="1:5" ht="27" customHeight="1" thickBot="1">
      <c r="A26" s="298"/>
      <c r="B26" s="298"/>
      <c r="C26" s="298"/>
      <c r="D26" s="298"/>
    </row>
    <row r="27" spans="1:5" ht="27" customHeight="1" thickBot="1">
      <c r="A27" s="162" t="s">
        <v>155</v>
      </c>
      <c r="B27" s="162"/>
      <c r="C27" s="162"/>
      <c r="D27" s="162"/>
    </row>
    <row r="28" spans="1:5" ht="38.25" customHeight="1">
      <c r="A28" s="302" t="s">
        <v>127</v>
      </c>
      <c r="B28" s="302"/>
      <c r="C28" s="302"/>
      <c r="D28" s="302"/>
    </row>
    <row r="29" spans="1:5" s="18" customFormat="1" ht="27" customHeight="1">
      <c r="A29" s="275" t="s">
        <v>422</v>
      </c>
      <c r="B29" s="276"/>
      <c r="C29" s="277"/>
      <c r="D29" s="98" t="s">
        <v>3</v>
      </c>
      <c r="E29" s="17"/>
    </row>
    <row r="30" spans="1:5" ht="27" customHeight="1">
      <c r="A30" s="303" t="s">
        <v>423</v>
      </c>
      <c r="B30" s="304"/>
      <c r="C30" s="305"/>
      <c r="D30" s="1"/>
    </row>
    <row r="31" spans="1:5" ht="27" customHeight="1">
      <c r="A31" s="303" t="s">
        <v>424</v>
      </c>
      <c r="B31" s="304"/>
      <c r="C31" s="305"/>
      <c r="D31" s="2"/>
    </row>
    <row r="32" spans="1:5" ht="30" customHeight="1">
      <c r="A32" s="303" t="s">
        <v>425</v>
      </c>
      <c r="B32" s="304"/>
      <c r="C32" s="305"/>
      <c r="D32" s="2"/>
    </row>
    <row r="33" spans="1:5" ht="27" customHeight="1">
      <c r="A33" s="303" t="s">
        <v>426</v>
      </c>
      <c r="B33" s="304"/>
      <c r="C33" s="305"/>
      <c r="D33" s="2"/>
    </row>
    <row r="34" spans="1:5" ht="27" customHeight="1" thickBot="1">
      <c r="A34" s="301" t="s">
        <v>130</v>
      </c>
      <c r="B34" s="301"/>
      <c r="C34" s="301"/>
      <c r="D34" s="20" t="str">
        <f>IF(COUNTIF($D30:$D33,"x") &lt; 2,IF(D30="x",0,IF(D31="x",1,IF(D32="x",2,IF(D33="x",3,"-")))),"ERRO - Escolher apenas UMA opção")</f>
        <v>-</v>
      </c>
      <c r="E34" s="9">
        <v>3</v>
      </c>
    </row>
    <row r="35" spans="1:5" ht="80.25" customHeight="1" thickBot="1">
      <c r="A35" s="21" t="s">
        <v>106</v>
      </c>
      <c r="B35" s="192" t="s">
        <v>131</v>
      </c>
      <c r="C35" s="192"/>
      <c r="D35" s="192"/>
    </row>
    <row r="36" spans="1:5" ht="27" customHeight="1">
      <c r="A36" s="299" t="s">
        <v>427</v>
      </c>
      <c r="B36" s="299"/>
      <c r="C36" s="299"/>
      <c r="D36" s="83" t="s">
        <v>3</v>
      </c>
    </row>
    <row r="37" spans="1:5" ht="27" customHeight="1">
      <c r="A37" s="300" t="s">
        <v>132</v>
      </c>
      <c r="B37" s="300"/>
      <c r="C37" s="300"/>
      <c r="D37" s="2"/>
    </row>
    <row r="38" spans="1:5" ht="27" customHeight="1">
      <c r="A38" s="300" t="s">
        <v>133</v>
      </c>
      <c r="B38" s="300"/>
      <c r="C38" s="300"/>
      <c r="D38" s="2"/>
    </row>
    <row r="39" spans="1:5" ht="27" customHeight="1">
      <c r="A39" s="300" t="s">
        <v>134</v>
      </c>
      <c r="B39" s="300"/>
      <c r="C39" s="300"/>
      <c r="D39" s="2"/>
    </row>
    <row r="40" spans="1:5" ht="27" customHeight="1">
      <c r="A40" s="300" t="s">
        <v>135</v>
      </c>
      <c r="B40" s="300"/>
      <c r="C40" s="300"/>
      <c r="D40" s="2"/>
    </row>
    <row r="41" spans="1:5" ht="39.6" customHeight="1">
      <c r="A41" s="301" t="s">
        <v>136</v>
      </c>
      <c r="B41" s="301"/>
      <c r="C41" s="301"/>
      <c r="D41" s="22" t="str">
        <f>IF(COUNTIF($D37:$D40,"x") &lt; 2,IF(D37="x",0,IF(D38="x",1,IF(D39="x",2,IF(D40="x",3,"-")))),"ERRO - Escolher apenas UMA opção")</f>
        <v>-</v>
      </c>
      <c r="E41" s="9">
        <v>3</v>
      </c>
    </row>
    <row r="42" spans="1:5" s="24" customFormat="1" ht="80.25" customHeight="1" thickBot="1">
      <c r="A42" s="23" t="s">
        <v>106</v>
      </c>
      <c r="B42" s="192" t="s">
        <v>131</v>
      </c>
      <c r="C42" s="192"/>
      <c r="D42" s="192"/>
      <c r="E42" s="9"/>
    </row>
    <row r="43" spans="1:5" s="24" customFormat="1" ht="52.5" customHeight="1">
      <c r="A43" s="306" t="s">
        <v>428</v>
      </c>
      <c r="B43" s="306"/>
      <c r="C43" s="306"/>
      <c r="D43" s="25" t="s">
        <v>3</v>
      </c>
      <c r="E43" s="9"/>
    </row>
    <row r="44" spans="1:5" s="24" customFormat="1" ht="42.75" customHeight="1">
      <c r="A44" s="274" t="s">
        <v>461</v>
      </c>
      <c r="B44" s="274"/>
      <c r="C44" s="274"/>
      <c r="D44" s="2"/>
      <c r="E44" s="9"/>
    </row>
    <row r="45" spans="1:5" s="24" customFormat="1" ht="27.75" customHeight="1">
      <c r="A45" s="274" t="s">
        <v>462</v>
      </c>
      <c r="B45" s="274"/>
      <c r="C45" s="274"/>
      <c r="D45" s="2"/>
      <c r="E45" s="9"/>
    </row>
    <row r="46" spans="1:5" ht="27.75" customHeight="1">
      <c r="A46" s="274" t="s">
        <v>429</v>
      </c>
      <c r="B46" s="274"/>
      <c r="C46" s="274"/>
      <c r="D46" s="2"/>
    </row>
    <row r="47" spans="1:5" ht="27.75" customHeight="1">
      <c r="A47" s="274" t="s">
        <v>430</v>
      </c>
      <c r="B47" s="274"/>
      <c r="C47" s="274"/>
      <c r="D47" s="2"/>
    </row>
    <row r="48" spans="1:5" ht="27" customHeight="1">
      <c r="A48" s="301" t="s">
        <v>137</v>
      </c>
      <c r="B48" s="301"/>
      <c r="C48" s="301"/>
      <c r="D48" s="22" t="str">
        <f>IF(COUNTIF($D44:$D47,"x") &lt; 2,IF(D44="x",0,IF(D45="x",1,IF(D46="x",2,IF(D47="x",3,"-")))),"ERRO - Escolher apenas UMA opção")</f>
        <v>-</v>
      </c>
      <c r="E48" s="9">
        <v>3</v>
      </c>
    </row>
    <row r="49" spans="1:5" s="24" customFormat="1" ht="81" customHeight="1" thickBot="1">
      <c r="A49" s="23" t="s">
        <v>106</v>
      </c>
      <c r="B49" s="192" t="s">
        <v>131</v>
      </c>
      <c r="C49" s="192"/>
      <c r="D49" s="192"/>
      <c r="E49" s="9"/>
    </row>
    <row r="50" spans="1:5" s="24" customFormat="1" ht="26.1" customHeight="1">
      <c r="A50" s="278" t="s">
        <v>431</v>
      </c>
      <c r="B50" s="278"/>
      <c r="C50" s="278"/>
      <c r="D50" s="25" t="s">
        <v>3</v>
      </c>
      <c r="E50" s="9"/>
    </row>
    <row r="51" spans="1:5" s="24" customFormat="1" ht="27" customHeight="1">
      <c r="A51" s="274" t="s">
        <v>432</v>
      </c>
      <c r="B51" s="274"/>
      <c r="C51" s="274"/>
      <c r="D51" s="2"/>
      <c r="E51" s="9"/>
    </row>
    <row r="52" spans="1:5" s="24" customFormat="1" ht="27" customHeight="1">
      <c r="A52" s="274" t="s">
        <v>433</v>
      </c>
      <c r="B52" s="274"/>
      <c r="C52" s="274"/>
      <c r="D52" s="2"/>
      <c r="E52" s="9"/>
    </row>
    <row r="53" spans="1:5" ht="27" customHeight="1">
      <c r="A53" s="274" t="s">
        <v>434</v>
      </c>
      <c r="B53" s="274"/>
      <c r="C53" s="274"/>
      <c r="D53" s="2"/>
    </row>
    <row r="54" spans="1:5" ht="27" customHeight="1">
      <c r="A54" s="274" t="s">
        <v>435</v>
      </c>
      <c r="B54" s="274"/>
      <c r="C54" s="274"/>
      <c r="D54" s="2"/>
    </row>
    <row r="55" spans="1:5" ht="27" customHeight="1">
      <c r="A55" s="233" t="s">
        <v>138</v>
      </c>
      <c r="B55" s="234"/>
      <c r="C55" s="235"/>
      <c r="D55" s="19" t="str">
        <f>IF(COUNTIF($D51:$D54,"x") &lt; 2,IF(D51="x",0,IF(D52="x",1,IF(D53="x",2,IF(D54="x",3,"-")))),"ERRO - Escolher apenas UMA opção")</f>
        <v>-</v>
      </c>
      <c r="E55" s="9">
        <v>3</v>
      </c>
    </row>
    <row r="56" spans="1:5" ht="80.25" customHeight="1" thickBot="1">
      <c r="A56" s="23" t="s">
        <v>106</v>
      </c>
      <c r="B56" s="192" t="s">
        <v>131</v>
      </c>
      <c r="C56" s="192"/>
      <c r="D56" s="192"/>
    </row>
    <row r="57" spans="1:5" ht="18.600000000000001" customHeight="1" thickBot="1">
      <c r="A57" s="267"/>
      <c r="B57" s="267"/>
      <c r="C57" s="267"/>
      <c r="D57" s="267"/>
    </row>
    <row r="58" spans="1:5" ht="14.45" customHeight="1">
      <c r="A58" s="196" t="s">
        <v>139</v>
      </c>
      <c r="B58" s="196"/>
      <c r="C58" s="82" t="s">
        <v>140</v>
      </c>
      <c r="D58" s="26" t="s">
        <v>141</v>
      </c>
      <c r="E58" s="9">
        <f>SUM(E34:E55)</f>
        <v>12</v>
      </c>
    </row>
    <row r="59" spans="1:5" ht="36" customHeight="1">
      <c r="A59" s="343" t="s">
        <v>156</v>
      </c>
      <c r="B59" s="344"/>
      <c r="C59" s="288" t="e">
        <f>D34+D41+D48+D55</f>
        <v>#VALUE!</v>
      </c>
      <c r="D59" s="290" t="e">
        <f>C59/12*100</f>
        <v>#VALUE!</v>
      </c>
    </row>
    <row r="60" spans="1:5" ht="35.25" customHeight="1" thickBot="1">
      <c r="A60" s="292" t="s">
        <v>142</v>
      </c>
      <c r="B60" s="293"/>
      <c r="C60" s="289"/>
      <c r="D60" s="291"/>
    </row>
    <row r="61" spans="1:5" ht="15.75" thickBot="1">
      <c r="A61" s="208"/>
      <c r="B61" s="209"/>
      <c r="C61" s="209"/>
      <c r="D61" s="210"/>
    </row>
    <row r="62" spans="1:5" ht="27.75" customHeight="1" thickBot="1">
      <c r="A62" s="162" t="s">
        <v>378</v>
      </c>
      <c r="B62" s="162"/>
      <c r="C62" s="162"/>
      <c r="D62" s="162"/>
    </row>
    <row r="63" spans="1:5" ht="33.75" customHeight="1" thickBot="1">
      <c r="A63" s="188" t="s">
        <v>143</v>
      </c>
      <c r="B63" s="188"/>
      <c r="C63" s="188"/>
      <c r="D63" s="188"/>
    </row>
    <row r="64" spans="1:5" ht="23.25" customHeight="1">
      <c r="A64" s="189" t="s">
        <v>108</v>
      </c>
      <c r="B64" s="190"/>
      <c r="C64" s="191"/>
      <c r="D64" s="28" t="s">
        <v>3</v>
      </c>
    </row>
    <row r="65" spans="1:5" ht="27" customHeight="1">
      <c r="A65" s="285" t="s">
        <v>493</v>
      </c>
      <c r="B65" s="286"/>
      <c r="C65" s="287"/>
      <c r="D65" s="3"/>
      <c r="E65" s="9">
        <v>3</v>
      </c>
    </row>
    <row r="66" spans="1:5" ht="27" customHeight="1">
      <c r="A66" s="285" t="s">
        <v>494</v>
      </c>
      <c r="B66" s="286"/>
      <c r="C66" s="287"/>
      <c r="D66" s="3"/>
      <c r="E66" s="9">
        <v>3</v>
      </c>
    </row>
    <row r="67" spans="1:5" ht="27" customHeight="1">
      <c r="A67" s="285" t="s">
        <v>495</v>
      </c>
      <c r="B67" s="286"/>
      <c r="C67" s="287"/>
      <c r="D67" s="3"/>
      <c r="E67" s="9">
        <v>3</v>
      </c>
    </row>
    <row r="68" spans="1:5" ht="27" customHeight="1">
      <c r="A68" s="285" t="s">
        <v>496</v>
      </c>
      <c r="B68" s="286"/>
      <c r="C68" s="287"/>
      <c r="D68" s="3"/>
      <c r="E68" s="9">
        <v>3</v>
      </c>
    </row>
    <row r="69" spans="1:5" ht="27" customHeight="1">
      <c r="A69" s="285" t="s">
        <v>497</v>
      </c>
      <c r="B69" s="286"/>
      <c r="C69" s="287"/>
      <c r="D69" s="3"/>
      <c r="E69" s="9">
        <v>3</v>
      </c>
    </row>
    <row r="70" spans="1:5" ht="27" customHeight="1">
      <c r="A70" s="285" t="s">
        <v>498</v>
      </c>
      <c r="B70" s="286"/>
      <c r="C70" s="287"/>
      <c r="D70" s="3"/>
      <c r="E70" s="9">
        <v>3</v>
      </c>
    </row>
    <row r="71" spans="1:5" ht="27" customHeight="1">
      <c r="A71" s="285" t="s">
        <v>499</v>
      </c>
      <c r="B71" s="286"/>
      <c r="C71" s="287"/>
      <c r="D71" s="3"/>
      <c r="E71" s="9">
        <v>3</v>
      </c>
    </row>
    <row r="72" spans="1:5" ht="27" customHeight="1">
      <c r="A72" s="285" t="s">
        <v>500</v>
      </c>
      <c r="B72" s="286"/>
      <c r="C72" s="287"/>
      <c r="D72" s="3"/>
      <c r="E72" s="9">
        <v>3</v>
      </c>
    </row>
    <row r="73" spans="1:5" ht="27" customHeight="1">
      <c r="A73" s="285" t="s">
        <v>501</v>
      </c>
      <c r="B73" s="286"/>
      <c r="C73" s="287"/>
      <c r="D73" s="3"/>
      <c r="E73" s="9">
        <v>3</v>
      </c>
    </row>
    <row r="74" spans="1:5" ht="27" customHeight="1">
      <c r="A74" s="285" t="s">
        <v>502</v>
      </c>
      <c r="B74" s="286"/>
      <c r="C74" s="287"/>
      <c r="D74" s="3"/>
      <c r="E74" s="9">
        <v>3</v>
      </c>
    </row>
    <row r="75" spans="1:5" ht="27" customHeight="1">
      <c r="A75" s="285" t="s">
        <v>503</v>
      </c>
      <c r="B75" s="286"/>
      <c r="C75" s="287"/>
      <c r="D75" s="3"/>
      <c r="E75" s="9">
        <v>3</v>
      </c>
    </row>
    <row r="76" spans="1:5" ht="27" customHeight="1">
      <c r="A76" s="285" t="s">
        <v>504</v>
      </c>
      <c r="B76" s="286"/>
      <c r="C76" s="287"/>
      <c r="D76" s="3"/>
      <c r="E76" s="9">
        <v>3</v>
      </c>
    </row>
    <row r="77" spans="1:5" ht="27" customHeight="1">
      <c r="A77" s="285" t="s">
        <v>505</v>
      </c>
      <c r="B77" s="286"/>
      <c r="C77" s="287"/>
      <c r="D77" s="3"/>
      <c r="E77" s="9">
        <v>3</v>
      </c>
    </row>
    <row r="78" spans="1:5" ht="27" customHeight="1">
      <c r="A78" s="285" t="s">
        <v>506</v>
      </c>
      <c r="B78" s="286"/>
      <c r="C78" s="287"/>
      <c r="D78" s="3"/>
      <c r="E78" s="9">
        <v>3</v>
      </c>
    </row>
    <row r="79" spans="1:5" ht="24.75" customHeight="1">
      <c r="A79" s="233" t="s">
        <v>144</v>
      </c>
      <c r="B79" s="233"/>
      <c r="C79" s="233"/>
      <c r="D79" s="85">
        <f>SUM(D65:D78)</f>
        <v>0</v>
      </c>
      <c r="E79" s="9">
        <f>SUM(E65:E78)</f>
        <v>42</v>
      </c>
    </row>
    <row r="80" spans="1:5" ht="80.25" customHeight="1" thickBot="1">
      <c r="A80" s="29" t="s">
        <v>106</v>
      </c>
      <c r="B80" s="192" t="s">
        <v>131</v>
      </c>
      <c r="C80" s="192"/>
      <c r="D80" s="192"/>
    </row>
    <row r="81" spans="1:5" ht="15" customHeight="1" thickBot="1">
      <c r="A81" s="193"/>
      <c r="B81" s="194"/>
      <c r="C81" s="194"/>
      <c r="D81" s="195"/>
    </row>
    <row r="82" spans="1:5" ht="15" customHeight="1">
      <c r="A82" s="196" t="s">
        <v>145</v>
      </c>
      <c r="B82" s="197"/>
      <c r="C82" s="82" t="s">
        <v>140</v>
      </c>
      <c r="D82" s="26" t="s">
        <v>141</v>
      </c>
    </row>
    <row r="83" spans="1:5" ht="33" customHeight="1">
      <c r="A83" s="198" t="s">
        <v>146</v>
      </c>
      <c r="B83" s="199"/>
      <c r="C83" s="279">
        <f>D79</f>
        <v>0</v>
      </c>
      <c r="D83" s="281">
        <f>C83/42*100</f>
        <v>0</v>
      </c>
    </row>
    <row r="84" spans="1:5" ht="33" customHeight="1" thickBot="1">
      <c r="A84" s="283" t="s">
        <v>142</v>
      </c>
      <c r="B84" s="284"/>
      <c r="C84" s="280"/>
      <c r="D84" s="282"/>
    </row>
    <row r="85" spans="1:5" ht="15" customHeight="1" thickBot="1">
      <c r="A85" s="208"/>
      <c r="B85" s="209"/>
      <c r="C85" s="209"/>
      <c r="D85" s="210"/>
    </row>
    <row r="86" spans="1:5" ht="28.5" customHeight="1" thickBot="1">
      <c r="A86" s="211" t="s">
        <v>514</v>
      </c>
      <c r="B86" s="211"/>
      <c r="C86" s="211"/>
      <c r="D86" s="211"/>
    </row>
    <row r="87" spans="1:5" ht="35.25" customHeight="1">
      <c r="A87" s="236" t="s">
        <v>147</v>
      </c>
      <c r="B87" s="236"/>
      <c r="C87" s="236"/>
      <c r="D87" s="236"/>
    </row>
    <row r="88" spans="1:5" ht="24" customHeight="1">
      <c r="A88" s="237" t="s">
        <v>128</v>
      </c>
      <c r="B88" s="206"/>
      <c r="C88" s="206"/>
      <c r="D88" s="207"/>
    </row>
    <row r="89" spans="1:5" ht="15" customHeight="1">
      <c r="A89" s="205" t="s">
        <v>169</v>
      </c>
      <c r="B89" s="206"/>
      <c r="C89" s="206"/>
      <c r="D89" s="207"/>
    </row>
    <row r="90" spans="1:5" s="31" customFormat="1" ht="37.5" customHeight="1">
      <c r="A90" s="205" t="s">
        <v>171</v>
      </c>
      <c r="B90" s="206"/>
      <c r="C90" s="206"/>
      <c r="D90" s="207"/>
      <c r="E90" s="30"/>
    </row>
    <row r="91" spans="1:5" ht="31.5" customHeight="1">
      <c r="A91" s="205" t="s">
        <v>170</v>
      </c>
      <c r="B91" s="206"/>
      <c r="C91" s="206"/>
      <c r="D91" s="207"/>
    </row>
    <row r="92" spans="1:5" ht="36.75" customHeight="1" thickBot="1">
      <c r="A92" s="238" t="s">
        <v>157</v>
      </c>
      <c r="B92" s="239"/>
      <c r="C92" s="239"/>
      <c r="D92" s="240"/>
    </row>
    <row r="93" spans="1:5" ht="27" customHeight="1" thickBot="1">
      <c r="A93" s="214" t="s">
        <v>395</v>
      </c>
      <c r="B93" s="214"/>
      <c r="C93" s="214"/>
      <c r="D93" s="214"/>
    </row>
    <row r="94" spans="1:5" ht="63" customHeight="1">
      <c r="A94" s="178" t="s">
        <v>160</v>
      </c>
      <c r="B94" s="179"/>
      <c r="C94" s="179"/>
      <c r="D94" s="180"/>
    </row>
    <row r="95" spans="1:5" ht="29.45" customHeight="1">
      <c r="A95" s="173" t="s">
        <v>382</v>
      </c>
      <c r="B95" s="174"/>
      <c r="C95" s="174"/>
      <c r="D95" s="32" t="s">
        <v>8</v>
      </c>
    </row>
    <row r="96" spans="1:5" ht="27.75" customHeight="1">
      <c r="A96" s="173" t="s">
        <v>149</v>
      </c>
      <c r="B96" s="174"/>
      <c r="C96" s="174"/>
      <c r="D96" s="33" t="s">
        <v>3</v>
      </c>
    </row>
    <row r="97" spans="1:5" ht="27.75" customHeight="1">
      <c r="A97" s="178" t="s">
        <v>9</v>
      </c>
      <c r="B97" s="179"/>
      <c r="C97" s="179"/>
      <c r="D97" s="2"/>
      <c r="E97" s="8">
        <v>3</v>
      </c>
    </row>
    <row r="98" spans="1:5" ht="27.75" customHeight="1">
      <c r="A98" s="178" t="s">
        <v>10</v>
      </c>
      <c r="B98" s="179"/>
      <c r="C98" s="179"/>
      <c r="D98" s="2"/>
      <c r="E98" s="8">
        <v>3</v>
      </c>
    </row>
    <row r="99" spans="1:5" ht="27.75" customHeight="1">
      <c r="A99" s="178" t="s">
        <v>11</v>
      </c>
      <c r="B99" s="179"/>
      <c r="C99" s="179"/>
      <c r="D99" s="2"/>
      <c r="E99" s="8">
        <v>3</v>
      </c>
    </row>
    <row r="100" spans="1:5" ht="27.75" customHeight="1">
      <c r="A100" s="212" t="s">
        <v>12</v>
      </c>
      <c r="B100" s="213"/>
      <c r="C100" s="213"/>
      <c r="D100" s="2"/>
      <c r="E100" s="8">
        <v>3</v>
      </c>
    </row>
    <row r="101" spans="1:5" s="24" customFormat="1" ht="27.75" customHeight="1">
      <c r="A101" s="178" t="s">
        <v>13</v>
      </c>
      <c r="B101" s="179"/>
      <c r="C101" s="179"/>
      <c r="D101" s="2"/>
      <c r="E101" s="8">
        <v>3</v>
      </c>
    </row>
    <row r="102" spans="1:5" s="24" customFormat="1" ht="27.75" customHeight="1">
      <c r="A102" s="178" t="s">
        <v>14</v>
      </c>
      <c r="B102" s="179"/>
      <c r="C102" s="179"/>
      <c r="D102" s="2"/>
      <c r="E102" s="8">
        <v>3</v>
      </c>
    </row>
    <row r="103" spans="1:5" ht="27.75" customHeight="1">
      <c r="A103" s="178" t="s">
        <v>15</v>
      </c>
      <c r="B103" s="179"/>
      <c r="C103" s="179"/>
      <c r="D103" s="2"/>
      <c r="E103" s="8">
        <v>3</v>
      </c>
    </row>
    <row r="104" spans="1:5" ht="27.75" customHeight="1">
      <c r="A104" s="178" t="s">
        <v>16</v>
      </c>
      <c r="B104" s="179"/>
      <c r="C104" s="179"/>
      <c r="D104" s="2"/>
      <c r="E104" s="8">
        <v>3</v>
      </c>
    </row>
    <row r="105" spans="1:5" ht="27.75" customHeight="1">
      <c r="A105" s="178" t="s">
        <v>17</v>
      </c>
      <c r="B105" s="179"/>
      <c r="C105" s="179"/>
      <c r="D105" s="2"/>
      <c r="E105" s="8">
        <v>3</v>
      </c>
    </row>
    <row r="106" spans="1:5" ht="27.75" customHeight="1">
      <c r="A106" s="178" t="s">
        <v>18</v>
      </c>
      <c r="B106" s="179"/>
      <c r="C106" s="179"/>
      <c r="D106" s="2"/>
      <c r="E106" s="8">
        <v>3</v>
      </c>
    </row>
    <row r="107" spans="1:5" ht="27.75" customHeight="1">
      <c r="A107" s="178" t="s">
        <v>19</v>
      </c>
      <c r="B107" s="179"/>
      <c r="C107" s="179"/>
      <c r="D107" s="2"/>
      <c r="E107" s="8">
        <v>3</v>
      </c>
    </row>
    <row r="108" spans="1:5" ht="27.75" customHeight="1">
      <c r="A108" s="178" t="s">
        <v>20</v>
      </c>
      <c r="B108" s="179"/>
      <c r="C108" s="179"/>
      <c r="D108" s="2"/>
      <c r="E108" s="8">
        <v>3</v>
      </c>
    </row>
    <row r="109" spans="1:5" ht="27.75" customHeight="1">
      <c r="A109" s="178" t="s">
        <v>21</v>
      </c>
      <c r="B109" s="179"/>
      <c r="C109" s="179"/>
      <c r="D109" s="2"/>
      <c r="E109" s="8">
        <v>3</v>
      </c>
    </row>
    <row r="110" spans="1:5" ht="27" customHeight="1">
      <c r="A110" s="173" t="s">
        <v>150</v>
      </c>
      <c r="B110" s="174"/>
      <c r="C110" s="174"/>
      <c r="D110" s="33" t="s">
        <v>3</v>
      </c>
    </row>
    <row r="111" spans="1:5" ht="27" customHeight="1">
      <c r="A111" s="219" t="s">
        <v>22</v>
      </c>
      <c r="B111" s="220"/>
      <c r="C111" s="220"/>
      <c r="D111" s="2"/>
      <c r="E111" s="8">
        <v>3</v>
      </c>
    </row>
    <row r="112" spans="1:5" ht="27" customHeight="1">
      <c r="A112" s="219" t="s">
        <v>23</v>
      </c>
      <c r="B112" s="220"/>
      <c r="C112" s="220"/>
      <c r="D112" s="2"/>
      <c r="E112" s="8">
        <v>3</v>
      </c>
    </row>
    <row r="113" spans="1:5" ht="27" customHeight="1">
      <c r="A113" s="219" t="s">
        <v>24</v>
      </c>
      <c r="B113" s="220"/>
      <c r="C113" s="220"/>
      <c r="D113" s="2"/>
      <c r="E113" s="8">
        <v>3</v>
      </c>
    </row>
    <row r="114" spans="1:5" ht="27" customHeight="1">
      <c r="A114" s="173" t="s">
        <v>381</v>
      </c>
      <c r="B114" s="174"/>
      <c r="C114" s="174"/>
      <c r="D114" s="33" t="s">
        <v>3</v>
      </c>
      <c r="E114" s="8"/>
    </row>
    <row r="115" spans="1:5" ht="27" customHeight="1">
      <c r="A115" s="178" t="s">
        <v>379</v>
      </c>
      <c r="B115" s="179"/>
      <c r="C115" s="179"/>
      <c r="D115" s="2"/>
      <c r="E115" s="8">
        <v>3</v>
      </c>
    </row>
    <row r="116" spans="1:5" ht="27" customHeight="1">
      <c r="A116" s="178" t="s">
        <v>380</v>
      </c>
      <c r="B116" s="179"/>
      <c r="C116" s="179"/>
      <c r="D116" s="2"/>
      <c r="E116" s="8">
        <v>3</v>
      </c>
    </row>
    <row r="117" spans="1:5" ht="27" customHeight="1">
      <c r="A117" s="204" t="s">
        <v>148</v>
      </c>
      <c r="B117" s="204"/>
      <c r="C117" s="204"/>
      <c r="D117" s="22">
        <f>SUM(D97:D116)</f>
        <v>0</v>
      </c>
      <c r="E117" s="8">
        <f>SUM(E97:E116)</f>
        <v>54</v>
      </c>
    </row>
    <row r="118" spans="1:5" ht="80.25" customHeight="1" thickBot="1">
      <c r="A118" s="34" t="s">
        <v>106</v>
      </c>
      <c r="B118" s="192" t="s">
        <v>131</v>
      </c>
      <c r="C118" s="192"/>
      <c r="D118" s="192"/>
    </row>
    <row r="119" spans="1:5" ht="15" customHeight="1">
      <c r="A119" s="215" t="s">
        <v>151</v>
      </c>
      <c r="B119" s="216"/>
      <c r="C119" s="84" t="s">
        <v>158</v>
      </c>
      <c r="D119" s="35" t="s">
        <v>159</v>
      </c>
    </row>
    <row r="120" spans="1:5" ht="44.1" customHeight="1" thickBot="1">
      <c r="A120" s="217"/>
      <c r="B120" s="218"/>
      <c r="C120" s="36">
        <f>D117</f>
        <v>0</v>
      </c>
      <c r="D120" s="37">
        <f>C120/54*100</f>
        <v>0</v>
      </c>
    </row>
    <row r="121" spans="1:5" ht="15" customHeight="1">
      <c r="A121" s="175"/>
      <c r="B121" s="176"/>
      <c r="C121" s="176"/>
      <c r="D121" s="177"/>
    </row>
    <row r="122" spans="1:5" ht="34.5" customHeight="1">
      <c r="A122" s="178" t="s">
        <v>161</v>
      </c>
      <c r="B122" s="179"/>
      <c r="C122" s="179"/>
      <c r="D122" s="180"/>
    </row>
    <row r="123" spans="1:5" ht="27" customHeight="1">
      <c r="A123" s="202" t="s">
        <v>407</v>
      </c>
      <c r="B123" s="202"/>
      <c r="C123" s="202"/>
      <c r="D123" s="33" t="s">
        <v>8</v>
      </c>
    </row>
    <row r="124" spans="1:5" ht="27" customHeight="1">
      <c r="A124" s="203" t="s">
        <v>164</v>
      </c>
      <c r="B124" s="203"/>
      <c r="C124" s="203"/>
      <c r="D124" s="33" t="s">
        <v>3</v>
      </c>
    </row>
    <row r="125" spans="1:5" s="31" customFormat="1" ht="27" customHeight="1">
      <c r="A125" s="201" t="s">
        <v>25</v>
      </c>
      <c r="B125" s="201"/>
      <c r="C125" s="201"/>
      <c r="D125" s="4"/>
      <c r="E125" s="5">
        <v>3</v>
      </c>
    </row>
    <row r="126" spans="1:5" ht="27" customHeight="1">
      <c r="A126" s="201" t="s">
        <v>26</v>
      </c>
      <c r="B126" s="201"/>
      <c r="C126" s="201"/>
      <c r="D126" s="4"/>
      <c r="E126" s="5">
        <v>3</v>
      </c>
    </row>
    <row r="127" spans="1:5" ht="27" customHeight="1">
      <c r="A127" s="201" t="s">
        <v>27</v>
      </c>
      <c r="B127" s="201"/>
      <c r="C127" s="201"/>
      <c r="D127" s="4"/>
      <c r="E127" s="5">
        <v>3</v>
      </c>
    </row>
    <row r="128" spans="1:5" ht="27" customHeight="1">
      <c r="A128" s="200" t="s">
        <v>28</v>
      </c>
      <c r="B128" s="200"/>
      <c r="C128" s="200"/>
      <c r="D128" s="4"/>
      <c r="E128" s="5">
        <v>3</v>
      </c>
    </row>
    <row r="129" spans="1:5" ht="27" customHeight="1">
      <c r="A129" s="201" t="s">
        <v>29</v>
      </c>
      <c r="B129" s="201"/>
      <c r="C129" s="201"/>
      <c r="D129" s="4"/>
      <c r="E129" s="5">
        <v>3</v>
      </c>
    </row>
    <row r="130" spans="1:5" ht="27" customHeight="1">
      <c r="A130" s="201" t="s">
        <v>30</v>
      </c>
      <c r="B130" s="201"/>
      <c r="C130" s="201"/>
      <c r="D130" s="4"/>
      <c r="E130" s="5">
        <v>3</v>
      </c>
    </row>
    <row r="131" spans="1:5" ht="27" customHeight="1">
      <c r="A131" s="201" t="s">
        <v>31</v>
      </c>
      <c r="B131" s="201"/>
      <c r="C131" s="201"/>
      <c r="D131" s="4"/>
      <c r="E131" s="5">
        <v>3</v>
      </c>
    </row>
    <row r="132" spans="1:5" ht="27" customHeight="1">
      <c r="A132" s="201" t="s">
        <v>32</v>
      </c>
      <c r="B132" s="201"/>
      <c r="C132" s="201"/>
      <c r="D132" s="4"/>
      <c r="E132" s="5">
        <v>3</v>
      </c>
    </row>
    <row r="133" spans="1:5" ht="27" customHeight="1">
      <c r="A133" s="173" t="s">
        <v>150</v>
      </c>
      <c r="B133" s="174"/>
      <c r="C133" s="174"/>
      <c r="D133" s="33" t="s">
        <v>3</v>
      </c>
      <c r="E133" s="8"/>
    </row>
    <row r="134" spans="1:5" ht="27" customHeight="1">
      <c r="A134" s="219" t="s">
        <v>33</v>
      </c>
      <c r="B134" s="220"/>
      <c r="C134" s="220"/>
      <c r="D134" s="2"/>
      <c r="E134" s="8">
        <v>3</v>
      </c>
    </row>
    <row r="135" spans="1:5" ht="27" customHeight="1">
      <c r="A135" s="219" t="s">
        <v>34</v>
      </c>
      <c r="B135" s="220"/>
      <c r="C135" s="220"/>
      <c r="D135" s="2"/>
      <c r="E135" s="8">
        <v>3</v>
      </c>
    </row>
    <row r="136" spans="1:5" ht="27" customHeight="1">
      <c r="A136" s="219" t="s">
        <v>35</v>
      </c>
      <c r="B136" s="220"/>
      <c r="C136" s="220"/>
      <c r="D136" s="2"/>
      <c r="E136" s="8">
        <v>3</v>
      </c>
    </row>
    <row r="137" spans="1:5" ht="27" customHeight="1">
      <c r="A137" s="272" t="s">
        <v>381</v>
      </c>
      <c r="B137" s="273"/>
      <c r="C137" s="273"/>
      <c r="D137" s="33" t="s">
        <v>3</v>
      </c>
      <c r="E137" s="8"/>
    </row>
    <row r="138" spans="1:5" ht="27" customHeight="1">
      <c r="A138" s="263" t="s">
        <v>383</v>
      </c>
      <c r="B138" s="264"/>
      <c r="C138" s="264"/>
      <c r="D138" s="2"/>
      <c r="E138" s="8">
        <v>3</v>
      </c>
    </row>
    <row r="139" spans="1:5" ht="27" customHeight="1">
      <c r="A139" s="263" t="s">
        <v>384</v>
      </c>
      <c r="B139" s="264"/>
      <c r="C139" s="264"/>
      <c r="D139" s="2"/>
      <c r="E139" s="8">
        <v>3</v>
      </c>
    </row>
    <row r="140" spans="1:5" ht="27" customHeight="1">
      <c r="A140" s="263" t="s">
        <v>385</v>
      </c>
      <c r="B140" s="264"/>
      <c r="C140" s="264"/>
      <c r="D140" s="2"/>
      <c r="E140" s="8">
        <v>3</v>
      </c>
    </row>
    <row r="141" spans="1:5" ht="27" customHeight="1">
      <c r="A141" s="265" t="s">
        <v>386</v>
      </c>
      <c r="B141" s="266"/>
      <c r="C141" s="266"/>
      <c r="D141" s="2"/>
      <c r="E141" s="8">
        <v>3</v>
      </c>
    </row>
    <row r="142" spans="1:5" ht="27" customHeight="1">
      <c r="A142" s="181" t="s">
        <v>165</v>
      </c>
      <c r="B142" s="181"/>
      <c r="C142" s="181"/>
      <c r="D142" s="38">
        <f>SUM(D125:D141)</f>
        <v>0</v>
      </c>
      <c r="E142" s="9">
        <f>SUM(E125:E141)</f>
        <v>45</v>
      </c>
    </row>
    <row r="143" spans="1:5" ht="80.25" customHeight="1" thickBot="1">
      <c r="A143" s="39" t="s">
        <v>106</v>
      </c>
      <c r="B143" s="164" t="s">
        <v>131</v>
      </c>
      <c r="C143" s="164"/>
      <c r="D143" s="164"/>
    </row>
    <row r="144" spans="1:5" ht="31.5" customHeight="1">
      <c r="A144" s="268" t="s">
        <v>166</v>
      </c>
      <c r="B144" s="269"/>
      <c r="C144" s="40" t="s">
        <v>152</v>
      </c>
      <c r="D144" s="41" t="s">
        <v>153</v>
      </c>
    </row>
    <row r="145" spans="1:5" ht="31.5" customHeight="1" thickBot="1">
      <c r="A145" s="270"/>
      <c r="B145" s="271"/>
      <c r="C145" s="42">
        <f>D142</f>
        <v>0</v>
      </c>
      <c r="D145" s="43">
        <f>C145/45*100</f>
        <v>0</v>
      </c>
    </row>
    <row r="146" spans="1:5" ht="15" customHeight="1">
      <c r="A146" s="221"/>
      <c r="B146" s="222"/>
      <c r="C146" s="222"/>
      <c r="D146" s="223"/>
    </row>
    <row r="147" spans="1:5" ht="54" customHeight="1">
      <c r="A147" s="219" t="s">
        <v>453</v>
      </c>
      <c r="B147" s="220"/>
      <c r="C147" s="220"/>
      <c r="D147" s="348"/>
    </row>
    <row r="148" spans="1:5" ht="28.35" customHeight="1">
      <c r="A148" s="173" t="s">
        <v>387</v>
      </c>
      <c r="B148" s="174"/>
      <c r="C148" s="174"/>
      <c r="D148" s="32" t="s">
        <v>8</v>
      </c>
    </row>
    <row r="149" spans="1:5" ht="28.5" customHeight="1">
      <c r="A149" s="173" t="s">
        <v>164</v>
      </c>
      <c r="B149" s="174"/>
      <c r="C149" s="174"/>
      <c r="D149" s="33" t="s">
        <v>3</v>
      </c>
    </row>
    <row r="150" spans="1:5" ht="27" customHeight="1">
      <c r="A150" s="169" t="s">
        <v>455</v>
      </c>
      <c r="B150" s="170"/>
      <c r="C150" s="171"/>
      <c r="D150" s="101"/>
      <c r="E150" s="8">
        <v>3</v>
      </c>
    </row>
    <row r="151" spans="1:5" ht="27" customHeight="1">
      <c r="A151" s="169" t="s">
        <v>456</v>
      </c>
      <c r="B151" s="170"/>
      <c r="C151" s="171"/>
      <c r="D151" s="101"/>
      <c r="E151" s="8">
        <v>3</v>
      </c>
    </row>
    <row r="152" spans="1:5" ht="27" customHeight="1">
      <c r="A152" s="169" t="s">
        <v>457</v>
      </c>
      <c r="B152" s="170"/>
      <c r="C152" s="171"/>
      <c r="D152" s="101"/>
      <c r="E152" s="8">
        <v>3</v>
      </c>
    </row>
    <row r="153" spans="1:5" ht="27" customHeight="1">
      <c r="A153" s="169" t="s">
        <v>458</v>
      </c>
      <c r="B153" s="170"/>
      <c r="C153" s="171"/>
      <c r="D153" s="101"/>
      <c r="E153" s="8">
        <v>3</v>
      </c>
    </row>
    <row r="154" spans="1:5" ht="27" customHeight="1">
      <c r="A154" s="272" t="s">
        <v>150</v>
      </c>
      <c r="B154" s="273"/>
      <c r="C154" s="273"/>
      <c r="D154" s="100" t="s">
        <v>3</v>
      </c>
      <c r="E154" s="8"/>
    </row>
    <row r="155" spans="1:5" ht="27" customHeight="1">
      <c r="A155" s="169" t="s">
        <v>459</v>
      </c>
      <c r="B155" s="170"/>
      <c r="C155" s="171"/>
      <c r="D155" s="2"/>
      <c r="E155" s="8">
        <v>3</v>
      </c>
    </row>
    <row r="156" spans="1:5" ht="27" customHeight="1">
      <c r="A156" s="169" t="s">
        <v>36</v>
      </c>
      <c r="B156" s="170"/>
      <c r="C156" s="171"/>
      <c r="D156" s="2"/>
      <c r="E156" s="8">
        <v>3</v>
      </c>
    </row>
    <row r="157" spans="1:5" ht="27" customHeight="1">
      <c r="A157" s="169" t="s">
        <v>37</v>
      </c>
      <c r="B157" s="170"/>
      <c r="C157" s="171"/>
      <c r="D157" s="2"/>
      <c r="E157" s="8">
        <v>3</v>
      </c>
    </row>
    <row r="158" spans="1:5" ht="27" customHeight="1">
      <c r="A158" s="272" t="s">
        <v>381</v>
      </c>
      <c r="B158" s="273"/>
      <c r="C158" s="273"/>
      <c r="D158" s="33" t="s">
        <v>3</v>
      </c>
      <c r="E158" s="8"/>
    </row>
    <row r="159" spans="1:5" ht="27" customHeight="1">
      <c r="A159" s="244" t="s">
        <v>38</v>
      </c>
      <c r="B159" s="245"/>
      <c r="C159" s="246"/>
      <c r="D159" s="2"/>
      <c r="E159" s="8">
        <v>3</v>
      </c>
    </row>
    <row r="160" spans="1:5" ht="27" customHeight="1">
      <c r="A160" s="244" t="s">
        <v>39</v>
      </c>
      <c r="B160" s="245"/>
      <c r="C160" s="246"/>
      <c r="D160" s="2"/>
      <c r="E160" s="8">
        <v>3</v>
      </c>
    </row>
    <row r="161" spans="1:5" ht="27" customHeight="1">
      <c r="A161" s="244" t="s">
        <v>40</v>
      </c>
      <c r="B161" s="245"/>
      <c r="C161" s="246"/>
      <c r="D161" s="2"/>
      <c r="E161" s="8">
        <v>3</v>
      </c>
    </row>
    <row r="162" spans="1:5" ht="27" customHeight="1">
      <c r="A162" s="244" t="s">
        <v>41</v>
      </c>
      <c r="B162" s="245"/>
      <c r="C162" s="246"/>
      <c r="D162" s="2"/>
      <c r="E162" s="8">
        <v>3</v>
      </c>
    </row>
    <row r="163" spans="1:5" ht="27" customHeight="1">
      <c r="A163" s="244" t="s">
        <v>460</v>
      </c>
      <c r="B163" s="245"/>
      <c r="C163" s="246"/>
      <c r="D163" s="2"/>
      <c r="E163" s="8">
        <v>3</v>
      </c>
    </row>
    <row r="164" spans="1:5" ht="27" customHeight="1">
      <c r="A164" s="181" t="s">
        <v>167</v>
      </c>
      <c r="B164" s="181"/>
      <c r="C164" s="181"/>
      <c r="D164" s="38">
        <f>SUM(D150:D163)</f>
        <v>0</v>
      </c>
      <c r="E164" s="9">
        <f>SUM(E150:E163)</f>
        <v>36</v>
      </c>
    </row>
    <row r="165" spans="1:5" ht="80.25" customHeight="1" thickBot="1">
      <c r="A165" s="44" t="s">
        <v>106</v>
      </c>
      <c r="B165" s="164" t="s">
        <v>131</v>
      </c>
      <c r="C165" s="164"/>
      <c r="D165" s="164"/>
    </row>
    <row r="166" spans="1:5" ht="30" customHeight="1">
      <c r="A166" s="374" t="s">
        <v>168</v>
      </c>
      <c r="B166" s="375"/>
      <c r="C166" s="40" t="s">
        <v>152</v>
      </c>
      <c r="D166" s="41" t="s">
        <v>153</v>
      </c>
    </row>
    <row r="167" spans="1:5" ht="30" customHeight="1" thickBot="1">
      <c r="A167" s="167"/>
      <c r="B167" s="168"/>
      <c r="C167" s="42">
        <f>D164</f>
        <v>0</v>
      </c>
      <c r="D167" s="43">
        <f>C167/36*100</f>
        <v>0</v>
      </c>
    </row>
    <row r="168" spans="1:5" ht="15" customHeight="1">
      <c r="A168" s="175"/>
      <c r="B168" s="176"/>
      <c r="C168" s="176"/>
      <c r="D168" s="177"/>
    </row>
    <row r="169" spans="1:5" ht="49.5" customHeight="1">
      <c r="A169" s="178" t="s">
        <v>162</v>
      </c>
      <c r="B169" s="179"/>
      <c r="C169" s="179"/>
      <c r="D169" s="180"/>
    </row>
    <row r="170" spans="1:5" ht="27" customHeight="1">
      <c r="A170" s="173" t="s">
        <v>394</v>
      </c>
      <c r="B170" s="174"/>
      <c r="C170" s="174"/>
      <c r="D170" s="32" t="s">
        <v>8</v>
      </c>
    </row>
    <row r="171" spans="1:5" ht="27" customHeight="1">
      <c r="A171" s="173" t="s">
        <v>164</v>
      </c>
      <c r="B171" s="174"/>
      <c r="C171" s="174"/>
      <c r="D171" s="33" t="s">
        <v>3</v>
      </c>
    </row>
    <row r="172" spans="1:5" s="31" customFormat="1" ht="27" customHeight="1">
      <c r="A172" s="178" t="s">
        <v>42</v>
      </c>
      <c r="B172" s="179"/>
      <c r="C172" s="179"/>
      <c r="D172" s="76"/>
      <c r="E172" s="5">
        <v>3</v>
      </c>
    </row>
    <row r="173" spans="1:5" ht="27" customHeight="1">
      <c r="A173" s="178" t="s">
        <v>43</v>
      </c>
      <c r="B173" s="179"/>
      <c r="C173" s="179"/>
      <c r="D173" s="76"/>
      <c r="E173" s="5">
        <v>3</v>
      </c>
    </row>
    <row r="174" spans="1:5" ht="27" customHeight="1">
      <c r="A174" s="178" t="s">
        <v>44</v>
      </c>
      <c r="B174" s="179"/>
      <c r="C174" s="179"/>
      <c r="D174" s="76"/>
      <c r="E174" s="5">
        <v>3</v>
      </c>
    </row>
    <row r="175" spans="1:5" ht="27" customHeight="1">
      <c r="A175" s="212" t="s">
        <v>45</v>
      </c>
      <c r="B175" s="213"/>
      <c r="C175" s="213"/>
      <c r="D175" s="76"/>
      <c r="E175" s="5">
        <v>3</v>
      </c>
    </row>
    <row r="176" spans="1:5" ht="27" customHeight="1">
      <c r="A176" s="178" t="s">
        <v>46</v>
      </c>
      <c r="B176" s="179"/>
      <c r="C176" s="179"/>
      <c r="D176" s="76"/>
      <c r="E176" s="5">
        <v>3</v>
      </c>
    </row>
    <row r="177" spans="1:5" ht="27" customHeight="1">
      <c r="A177" s="178" t="s">
        <v>47</v>
      </c>
      <c r="B177" s="179"/>
      <c r="C177" s="179"/>
      <c r="D177" s="76"/>
      <c r="E177" s="5">
        <v>3</v>
      </c>
    </row>
    <row r="178" spans="1:5" ht="27" customHeight="1">
      <c r="A178" s="178" t="s">
        <v>48</v>
      </c>
      <c r="B178" s="179"/>
      <c r="C178" s="179"/>
      <c r="D178" s="76"/>
      <c r="E178" s="5">
        <v>3</v>
      </c>
    </row>
    <row r="179" spans="1:5" ht="27" customHeight="1">
      <c r="A179" s="178" t="s">
        <v>49</v>
      </c>
      <c r="B179" s="179"/>
      <c r="C179" s="179"/>
      <c r="D179" s="76"/>
      <c r="E179" s="5">
        <v>3</v>
      </c>
    </row>
    <row r="180" spans="1:5" ht="27" customHeight="1">
      <c r="A180" s="173" t="s">
        <v>150</v>
      </c>
      <c r="B180" s="174"/>
      <c r="C180" s="174"/>
      <c r="D180" s="33" t="s">
        <v>3</v>
      </c>
    </row>
    <row r="181" spans="1:5" ht="27" customHeight="1">
      <c r="A181" s="178" t="s">
        <v>50</v>
      </c>
      <c r="B181" s="179"/>
      <c r="C181" s="179"/>
      <c r="D181" s="2"/>
      <c r="E181" s="5">
        <v>3</v>
      </c>
    </row>
    <row r="182" spans="1:5" ht="27" customHeight="1">
      <c r="A182" s="178" t="s">
        <v>51</v>
      </c>
      <c r="B182" s="179"/>
      <c r="C182" s="179"/>
      <c r="D182" s="2"/>
      <c r="E182" s="5">
        <v>3</v>
      </c>
    </row>
    <row r="183" spans="1:5" ht="27" customHeight="1">
      <c r="A183" s="178" t="s">
        <v>52</v>
      </c>
      <c r="B183" s="179"/>
      <c r="C183" s="179"/>
      <c r="D183" s="2"/>
      <c r="E183" s="5">
        <v>3</v>
      </c>
    </row>
    <row r="184" spans="1:5" ht="27" customHeight="1">
      <c r="A184" s="212" t="s">
        <v>53</v>
      </c>
      <c r="B184" s="213"/>
      <c r="C184" s="213"/>
      <c r="D184" s="2"/>
      <c r="E184" s="5">
        <v>3</v>
      </c>
    </row>
    <row r="185" spans="1:5" ht="27" customHeight="1">
      <c r="A185" s="178" t="s">
        <v>54</v>
      </c>
      <c r="B185" s="179"/>
      <c r="C185" s="179"/>
      <c r="D185" s="2"/>
      <c r="E185" s="5">
        <v>3</v>
      </c>
    </row>
    <row r="186" spans="1:5" ht="27" customHeight="1">
      <c r="A186" s="178" t="s">
        <v>55</v>
      </c>
      <c r="B186" s="179"/>
      <c r="C186" s="179"/>
      <c r="D186" s="2"/>
      <c r="E186" s="5">
        <v>3</v>
      </c>
    </row>
    <row r="187" spans="1:5" ht="27" customHeight="1">
      <c r="A187" s="272" t="s">
        <v>381</v>
      </c>
      <c r="B187" s="273"/>
      <c r="C187" s="273"/>
      <c r="D187" s="33" t="s">
        <v>3</v>
      </c>
      <c r="E187" s="5"/>
    </row>
    <row r="188" spans="1:5" ht="27" customHeight="1">
      <c r="A188" s="178" t="s">
        <v>388</v>
      </c>
      <c r="B188" s="179"/>
      <c r="C188" s="179"/>
      <c r="D188" s="2"/>
      <c r="E188" s="5">
        <v>3</v>
      </c>
    </row>
    <row r="189" spans="1:5" ht="27" customHeight="1">
      <c r="A189" s="178" t="s">
        <v>389</v>
      </c>
      <c r="B189" s="179"/>
      <c r="C189" s="179"/>
      <c r="D189" s="2"/>
      <c r="E189" s="5">
        <v>3</v>
      </c>
    </row>
    <row r="190" spans="1:5" ht="27" customHeight="1">
      <c r="A190" s="178" t="s">
        <v>390</v>
      </c>
      <c r="B190" s="179"/>
      <c r="C190" s="179"/>
      <c r="D190" s="2"/>
      <c r="E190" s="5">
        <v>3</v>
      </c>
    </row>
    <row r="191" spans="1:5" ht="27" customHeight="1">
      <c r="A191" s="212" t="s">
        <v>391</v>
      </c>
      <c r="B191" s="213"/>
      <c r="C191" s="213"/>
      <c r="D191" s="2"/>
      <c r="E191" s="5">
        <v>3</v>
      </c>
    </row>
    <row r="192" spans="1:5" ht="27" customHeight="1">
      <c r="A192" s="178" t="s">
        <v>392</v>
      </c>
      <c r="B192" s="179"/>
      <c r="C192" s="179"/>
      <c r="D192" s="2"/>
      <c r="E192" s="5">
        <v>3</v>
      </c>
    </row>
    <row r="193" spans="1:5" ht="27" customHeight="1">
      <c r="A193" s="178" t="s">
        <v>393</v>
      </c>
      <c r="B193" s="179"/>
      <c r="C193" s="179"/>
      <c r="D193" s="2"/>
      <c r="E193" s="5">
        <v>3</v>
      </c>
    </row>
    <row r="194" spans="1:5" ht="24" customHeight="1">
      <c r="A194" s="181" t="s">
        <v>173</v>
      </c>
      <c r="B194" s="181"/>
      <c r="C194" s="181"/>
      <c r="D194" s="38">
        <f>SUM(D172:D193)</f>
        <v>0</v>
      </c>
      <c r="E194" s="5">
        <f>SUM(E172:E193)</f>
        <v>60</v>
      </c>
    </row>
    <row r="195" spans="1:5" s="31" customFormat="1" ht="80.25" customHeight="1" thickBot="1">
      <c r="A195" s="45" t="s">
        <v>106</v>
      </c>
      <c r="B195" s="164" t="s">
        <v>131</v>
      </c>
      <c r="C195" s="164"/>
      <c r="D195" s="164"/>
      <c r="E195" s="5"/>
    </row>
    <row r="196" spans="1:5" ht="24" customHeight="1">
      <c r="A196" s="165" t="s">
        <v>174</v>
      </c>
      <c r="B196" s="166"/>
      <c r="C196" s="40" t="s">
        <v>152</v>
      </c>
      <c r="D196" s="41" t="s">
        <v>153</v>
      </c>
    </row>
    <row r="197" spans="1:5" ht="24" customHeight="1" thickBot="1">
      <c r="A197" s="167"/>
      <c r="B197" s="168"/>
      <c r="C197" s="42">
        <f>D194</f>
        <v>0</v>
      </c>
      <c r="D197" s="43">
        <f>C197/60*100</f>
        <v>0</v>
      </c>
    </row>
    <row r="198" spans="1:5" ht="19.350000000000001" customHeight="1" thickBot="1">
      <c r="A198" s="250"/>
      <c r="B198" s="251"/>
      <c r="C198" s="251"/>
      <c r="D198" s="252"/>
    </row>
    <row r="199" spans="1:5" ht="24.75" customHeight="1">
      <c r="A199" s="165" t="s">
        <v>175</v>
      </c>
      <c r="B199" s="166"/>
      <c r="C199" s="40" t="s">
        <v>176</v>
      </c>
      <c r="D199" s="46" t="s">
        <v>177</v>
      </c>
    </row>
    <row r="200" spans="1:5" ht="24.75" customHeight="1" thickBot="1">
      <c r="A200" s="167"/>
      <c r="B200" s="168"/>
      <c r="C200" s="47">
        <f>C120+C145+C167+C197</f>
        <v>0</v>
      </c>
      <c r="D200" s="48">
        <f>C200/195*100</f>
        <v>0</v>
      </c>
      <c r="E200" s="9">
        <f>E117+E142+E164+E194</f>
        <v>195</v>
      </c>
    </row>
    <row r="201" spans="1:5" ht="15" customHeight="1">
      <c r="A201" s="157"/>
      <c r="B201" s="157"/>
      <c r="C201" s="157"/>
      <c r="D201" s="157"/>
    </row>
    <row r="202" spans="1:5" ht="22.5" customHeight="1">
      <c r="A202" s="342" t="s">
        <v>415</v>
      </c>
      <c r="B202" s="342"/>
      <c r="C202" s="342"/>
      <c r="D202" s="342"/>
    </row>
    <row r="203" spans="1:5" ht="28.35" customHeight="1">
      <c r="A203" s="178" t="s">
        <v>178</v>
      </c>
      <c r="B203" s="179"/>
      <c r="C203" s="179"/>
      <c r="D203" s="180"/>
    </row>
    <row r="204" spans="1:5" ht="27" customHeight="1">
      <c r="A204" s="173" t="s">
        <v>406</v>
      </c>
      <c r="B204" s="174"/>
      <c r="C204" s="174"/>
      <c r="D204" s="32" t="s">
        <v>8</v>
      </c>
    </row>
    <row r="205" spans="1:5" ht="27" customHeight="1">
      <c r="A205" s="173" t="s">
        <v>164</v>
      </c>
      <c r="B205" s="174"/>
      <c r="C205" s="174"/>
      <c r="D205" s="33" t="s">
        <v>3</v>
      </c>
    </row>
    <row r="206" spans="1:5" ht="27" customHeight="1">
      <c r="A206" s="178" t="s">
        <v>56</v>
      </c>
      <c r="B206" s="179"/>
      <c r="C206" s="179"/>
      <c r="D206" s="77"/>
      <c r="E206" s="8">
        <v>3</v>
      </c>
    </row>
    <row r="207" spans="1:5" ht="27" customHeight="1">
      <c r="A207" s="178" t="s">
        <v>57</v>
      </c>
      <c r="B207" s="179"/>
      <c r="C207" s="179"/>
      <c r="D207" s="77"/>
      <c r="E207" s="8">
        <v>3</v>
      </c>
    </row>
    <row r="208" spans="1:5" ht="27" customHeight="1">
      <c r="A208" s="178" t="s">
        <v>58</v>
      </c>
      <c r="B208" s="179"/>
      <c r="C208" s="179"/>
      <c r="D208" s="77"/>
      <c r="E208" s="8">
        <v>3</v>
      </c>
    </row>
    <row r="209" spans="1:5" ht="27" customHeight="1">
      <c r="A209" s="212" t="s">
        <v>59</v>
      </c>
      <c r="B209" s="213"/>
      <c r="C209" s="213"/>
      <c r="D209" s="77"/>
      <c r="E209" s="8">
        <v>3</v>
      </c>
    </row>
    <row r="210" spans="1:5" ht="27" customHeight="1">
      <c r="A210" s="173" t="s">
        <v>150</v>
      </c>
      <c r="B210" s="174"/>
      <c r="C210" s="174"/>
      <c r="D210" s="33" t="s">
        <v>3</v>
      </c>
    </row>
    <row r="211" spans="1:5" ht="27" customHeight="1">
      <c r="A211" s="178" t="s">
        <v>60</v>
      </c>
      <c r="B211" s="179"/>
      <c r="C211" s="179"/>
      <c r="D211" s="2"/>
      <c r="E211" s="8">
        <v>3</v>
      </c>
    </row>
    <row r="212" spans="1:5" ht="27" customHeight="1">
      <c r="A212" s="178" t="s">
        <v>61</v>
      </c>
      <c r="B212" s="179"/>
      <c r="C212" s="179"/>
      <c r="D212" s="2"/>
      <c r="E212" s="8">
        <v>3</v>
      </c>
    </row>
    <row r="213" spans="1:5" ht="27" customHeight="1">
      <c r="A213" s="272" t="s">
        <v>381</v>
      </c>
      <c r="B213" s="273"/>
      <c r="C213" s="273"/>
      <c r="D213" s="33" t="s">
        <v>3</v>
      </c>
      <c r="E213" s="8"/>
    </row>
    <row r="214" spans="1:5" ht="27" customHeight="1">
      <c r="A214" s="263" t="s">
        <v>396</v>
      </c>
      <c r="B214" s="264"/>
      <c r="C214" s="264"/>
      <c r="D214" s="2"/>
      <c r="E214" s="8">
        <v>3</v>
      </c>
    </row>
    <row r="215" spans="1:5" ht="27" customHeight="1">
      <c r="A215" s="263" t="s">
        <v>397</v>
      </c>
      <c r="B215" s="264"/>
      <c r="C215" s="264"/>
      <c r="D215" s="2"/>
      <c r="E215" s="8">
        <v>3</v>
      </c>
    </row>
    <row r="216" spans="1:5" ht="27" customHeight="1">
      <c r="A216" s="263" t="s">
        <v>398</v>
      </c>
      <c r="B216" s="264"/>
      <c r="C216" s="264"/>
      <c r="D216" s="2"/>
      <c r="E216" s="8">
        <v>3</v>
      </c>
    </row>
    <row r="217" spans="1:5" ht="27" customHeight="1">
      <c r="A217" s="265" t="s">
        <v>399</v>
      </c>
      <c r="B217" s="266"/>
      <c r="C217" s="266"/>
      <c r="D217" s="2"/>
      <c r="E217" s="8">
        <v>3</v>
      </c>
    </row>
    <row r="218" spans="1:5" ht="27" customHeight="1">
      <c r="A218" s="181" t="s">
        <v>181</v>
      </c>
      <c r="B218" s="181"/>
      <c r="C218" s="181"/>
      <c r="D218" s="38">
        <f>SUM(D206:D217)</f>
        <v>0</v>
      </c>
      <c r="E218" s="9">
        <f>SUM(E206:E217)</f>
        <v>30</v>
      </c>
    </row>
    <row r="219" spans="1:5" ht="80.25" customHeight="1" thickBot="1">
      <c r="A219" s="49" t="s">
        <v>106</v>
      </c>
      <c r="B219" s="164" t="s">
        <v>131</v>
      </c>
      <c r="C219" s="164"/>
      <c r="D219" s="164"/>
    </row>
    <row r="220" spans="1:5" ht="27" customHeight="1">
      <c r="A220" s="165" t="s">
        <v>182</v>
      </c>
      <c r="B220" s="166"/>
      <c r="C220" s="40" t="s">
        <v>152</v>
      </c>
      <c r="D220" s="41" t="s">
        <v>153</v>
      </c>
    </row>
    <row r="221" spans="1:5" ht="27" customHeight="1" thickBot="1">
      <c r="A221" s="167"/>
      <c r="B221" s="168"/>
      <c r="C221" s="50">
        <f>D218</f>
        <v>0</v>
      </c>
      <c r="D221" s="43">
        <f>C221/30*100</f>
        <v>0</v>
      </c>
    </row>
    <row r="222" spans="1:5" ht="15" customHeight="1">
      <c r="A222" s="260"/>
      <c r="B222" s="261"/>
      <c r="C222" s="261"/>
      <c r="D222" s="262"/>
    </row>
    <row r="223" spans="1:5" ht="37.35" customHeight="1">
      <c r="A223" s="169" t="s">
        <v>179</v>
      </c>
      <c r="B223" s="170"/>
      <c r="C223" s="170"/>
      <c r="D223" s="256"/>
    </row>
    <row r="224" spans="1:5" ht="27.6" customHeight="1">
      <c r="A224" s="185" t="s">
        <v>405</v>
      </c>
      <c r="B224" s="186"/>
      <c r="C224" s="187"/>
      <c r="D224" s="32" t="s">
        <v>8</v>
      </c>
    </row>
    <row r="225" spans="1:5" ht="27" customHeight="1">
      <c r="A225" s="173" t="s">
        <v>185</v>
      </c>
      <c r="B225" s="174"/>
      <c r="C225" s="174"/>
      <c r="D225" s="33" t="s">
        <v>3</v>
      </c>
    </row>
    <row r="226" spans="1:5" ht="27" customHeight="1">
      <c r="A226" s="169" t="s">
        <v>62</v>
      </c>
      <c r="B226" s="170"/>
      <c r="C226" s="171"/>
      <c r="D226" s="78"/>
      <c r="E226" s="8">
        <v>3</v>
      </c>
    </row>
    <row r="227" spans="1:5" ht="27" customHeight="1">
      <c r="A227" s="169" t="s">
        <v>63</v>
      </c>
      <c r="B227" s="170"/>
      <c r="C227" s="171"/>
      <c r="D227" s="78"/>
      <c r="E227" s="8">
        <v>3</v>
      </c>
    </row>
    <row r="228" spans="1:5" ht="27" customHeight="1">
      <c r="A228" s="169" t="s">
        <v>64</v>
      </c>
      <c r="B228" s="170"/>
      <c r="C228" s="171"/>
      <c r="D228" s="78"/>
      <c r="E228" s="8">
        <v>3</v>
      </c>
    </row>
    <row r="229" spans="1:5" ht="27" customHeight="1">
      <c r="A229" s="185" t="s">
        <v>150</v>
      </c>
      <c r="B229" s="186"/>
      <c r="C229" s="187"/>
      <c r="D229" s="33" t="s">
        <v>3</v>
      </c>
    </row>
    <row r="230" spans="1:5" ht="27" customHeight="1">
      <c r="A230" s="169" t="s">
        <v>65</v>
      </c>
      <c r="B230" s="170"/>
      <c r="C230" s="171"/>
      <c r="D230" s="79"/>
      <c r="E230" s="8">
        <v>3</v>
      </c>
    </row>
    <row r="231" spans="1:5" ht="27" customHeight="1">
      <c r="A231" s="169" t="s">
        <v>66</v>
      </c>
      <c r="B231" s="170"/>
      <c r="C231" s="171"/>
      <c r="D231" s="79"/>
      <c r="E231" s="8">
        <v>3</v>
      </c>
    </row>
    <row r="232" spans="1:5" ht="27" customHeight="1">
      <c r="A232" s="169" t="s">
        <v>67</v>
      </c>
      <c r="B232" s="170"/>
      <c r="C232" s="171"/>
      <c r="D232" s="79"/>
      <c r="E232" s="8">
        <v>3</v>
      </c>
    </row>
    <row r="233" spans="1:5" ht="27" customHeight="1">
      <c r="A233" s="247" t="s">
        <v>381</v>
      </c>
      <c r="B233" s="248"/>
      <c r="C233" s="249"/>
      <c r="D233" s="33" t="s">
        <v>3</v>
      </c>
      <c r="E233" s="8"/>
    </row>
    <row r="234" spans="1:5" ht="27" customHeight="1">
      <c r="A234" s="244" t="s">
        <v>400</v>
      </c>
      <c r="B234" s="245"/>
      <c r="C234" s="246"/>
      <c r="D234" s="79"/>
      <c r="E234" s="8">
        <v>3</v>
      </c>
    </row>
    <row r="235" spans="1:5" ht="27" customHeight="1">
      <c r="A235" s="244" t="s">
        <v>401</v>
      </c>
      <c r="B235" s="245"/>
      <c r="C235" s="246"/>
      <c r="D235" s="79"/>
      <c r="E235" s="8">
        <v>3</v>
      </c>
    </row>
    <row r="236" spans="1:5" ht="27" customHeight="1">
      <c r="A236" s="244" t="s">
        <v>402</v>
      </c>
      <c r="B236" s="245"/>
      <c r="C236" s="246"/>
      <c r="D236" s="79"/>
      <c r="E236" s="8">
        <v>3</v>
      </c>
    </row>
    <row r="237" spans="1:5" ht="27" customHeight="1">
      <c r="A237" s="244" t="s">
        <v>403</v>
      </c>
      <c r="B237" s="245"/>
      <c r="C237" s="246"/>
      <c r="D237" s="79"/>
      <c r="E237" s="8">
        <v>3</v>
      </c>
    </row>
    <row r="238" spans="1:5" ht="27" customHeight="1">
      <c r="A238" s="244" t="s">
        <v>404</v>
      </c>
      <c r="B238" s="245"/>
      <c r="C238" s="246"/>
      <c r="D238" s="79"/>
      <c r="E238" s="8">
        <v>3</v>
      </c>
    </row>
    <row r="239" spans="1:5" ht="24" customHeight="1">
      <c r="A239" s="181" t="s">
        <v>183</v>
      </c>
      <c r="B239" s="181"/>
      <c r="C239" s="181"/>
      <c r="D239" s="38">
        <f>SUM(D226:D238)</f>
        <v>0</v>
      </c>
      <c r="E239" s="9">
        <f>SUM(E226:E238)</f>
        <v>33</v>
      </c>
    </row>
    <row r="240" spans="1:5" ht="80.25" customHeight="1" thickBot="1">
      <c r="A240" s="45" t="s">
        <v>106</v>
      </c>
      <c r="B240" s="164" t="s">
        <v>131</v>
      </c>
      <c r="C240" s="164"/>
      <c r="D240" s="164"/>
    </row>
    <row r="241" spans="1:5" ht="24" customHeight="1">
      <c r="A241" s="165" t="s">
        <v>184</v>
      </c>
      <c r="B241" s="166"/>
      <c r="C241" s="40" t="s">
        <v>152</v>
      </c>
      <c r="D241" s="41" t="s">
        <v>153</v>
      </c>
    </row>
    <row r="242" spans="1:5" ht="24" customHeight="1" thickBot="1">
      <c r="A242" s="167"/>
      <c r="B242" s="168"/>
      <c r="C242" s="51">
        <f>D239</f>
        <v>0</v>
      </c>
      <c r="D242" s="52">
        <f>C242/33*100</f>
        <v>0</v>
      </c>
    </row>
    <row r="243" spans="1:5" ht="15" customHeight="1">
      <c r="A243" s="257"/>
      <c r="B243" s="258"/>
      <c r="C243" s="258"/>
      <c r="D243" s="259"/>
    </row>
    <row r="244" spans="1:5" ht="32.450000000000003" customHeight="1">
      <c r="A244" s="178" t="s">
        <v>163</v>
      </c>
      <c r="B244" s="179"/>
      <c r="C244" s="179"/>
      <c r="D244" s="180"/>
    </row>
    <row r="245" spans="1:5" ht="27" customHeight="1">
      <c r="A245" s="173" t="s">
        <v>411</v>
      </c>
      <c r="B245" s="174"/>
      <c r="C245" s="174"/>
      <c r="D245" s="32" t="s">
        <v>8</v>
      </c>
    </row>
    <row r="246" spans="1:5" ht="27" customHeight="1">
      <c r="A246" s="173" t="s">
        <v>149</v>
      </c>
      <c r="B246" s="174"/>
      <c r="C246" s="174"/>
      <c r="D246" s="33" t="s">
        <v>3</v>
      </c>
    </row>
    <row r="247" spans="1:5" ht="27" customHeight="1">
      <c r="A247" s="169" t="s">
        <v>68</v>
      </c>
      <c r="B247" s="170"/>
      <c r="C247" s="171"/>
      <c r="D247" s="76"/>
      <c r="E247" s="8">
        <v>3</v>
      </c>
    </row>
    <row r="248" spans="1:5" ht="27" customHeight="1">
      <c r="A248" s="169" t="s">
        <v>69</v>
      </c>
      <c r="B248" s="170"/>
      <c r="C248" s="171"/>
      <c r="D248" s="76"/>
      <c r="E248" s="8">
        <v>3</v>
      </c>
    </row>
    <row r="249" spans="1:5" ht="27" customHeight="1">
      <c r="A249" s="169" t="s">
        <v>70</v>
      </c>
      <c r="B249" s="170"/>
      <c r="C249" s="171"/>
      <c r="D249" s="76"/>
      <c r="E249" s="8">
        <v>3</v>
      </c>
    </row>
    <row r="250" spans="1:5" ht="27" customHeight="1">
      <c r="A250" s="169" t="s">
        <v>71</v>
      </c>
      <c r="B250" s="170"/>
      <c r="C250" s="171"/>
      <c r="D250" s="76"/>
      <c r="E250" s="8">
        <v>3</v>
      </c>
    </row>
    <row r="251" spans="1:5" ht="27" customHeight="1">
      <c r="A251" s="169" t="s">
        <v>72</v>
      </c>
      <c r="B251" s="170"/>
      <c r="C251" s="171"/>
      <c r="D251" s="76"/>
      <c r="E251" s="8">
        <v>3</v>
      </c>
    </row>
    <row r="252" spans="1:5" ht="27" customHeight="1">
      <c r="A252" s="169" t="s">
        <v>73</v>
      </c>
      <c r="B252" s="170"/>
      <c r="C252" s="171"/>
      <c r="D252" s="76"/>
      <c r="E252" s="8">
        <v>3</v>
      </c>
    </row>
    <row r="253" spans="1:5" ht="27" customHeight="1">
      <c r="A253" s="169" t="s">
        <v>74</v>
      </c>
      <c r="B253" s="170"/>
      <c r="C253" s="171"/>
      <c r="D253" s="76"/>
      <c r="E253" s="8">
        <v>3</v>
      </c>
    </row>
    <row r="254" spans="1:5" ht="27" customHeight="1">
      <c r="A254" s="169" t="s">
        <v>75</v>
      </c>
      <c r="B254" s="170"/>
      <c r="C254" s="171"/>
      <c r="D254" s="76"/>
      <c r="E254" s="8">
        <v>3</v>
      </c>
    </row>
    <row r="255" spans="1:5" ht="27" customHeight="1">
      <c r="A255" s="169" t="s">
        <v>76</v>
      </c>
      <c r="B255" s="170"/>
      <c r="C255" s="171"/>
      <c r="D255" s="76"/>
      <c r="E255" s="8">
        <v>3</v>
      </c>
    </row>
    <row r="256" spans="1:5" ht="27" customHeight="1">
      <c r="A256" s="185" t="s">
        <v>150</v>
      </c>
      <c r="B256" s="186"/>
      <c r="C256" s="187"/>
      <c r="D256" s="33" t="s">
        <v>3</v>
      </c>
    </row>
    <row r="257" spans="1:5" ht="27" customHeight="1">
      <c r="A257" s="253" t="s">
        <v>454</v>
      </c>
      <c r="B257" s="254"/>
      <c r="C257" s="255"/>
      <c r="D257" s="2"/>
      <c r="E257" s="8">
        <v>3</v>
      </c>
    </row>
    <row r="258" spans="1:5" ht="27" customHeight="1">
      <c r="A258" s="169" t="s">
        <v>77</v>
      </c>
      <c r="B258" s="170"/>
      <c r="C258" s="171"/>
      <c r="D258" s="2"/>
      <c r="E258" s="8">
        <v>3</v>
      </c>
    </row>
    <row r="259" spans="1:5" ht="27" customHeight="1">
      <c r="A259" s="169" t="s">
        <v>78</v>
      </c>
      <c r="B259" s="170"/>
      <c r="C259" s="171"/>
      <c r="D259" s="2"/>
      <c r="E259" s="8">
        <v>3</v>
      </c>
    </row>
    <row r="260" spans="1:5" ht="27" customHeight="1">
      <c r="A260" s="169" t="s">
        <v>79</v>
      </c>
      <c r="B260" s="170"/>
      <c r="C260" s="171"/>
      <c r="D260" s="2"/>
      <c r="E260" s="8">
        <v>3</v>
      </c>
    </row>
    <row r="261" spans="1:5" ht="27" customHeight="1">
      <c r="A261" s="169" t="s">
        <v>80</v>
      </c>
      <c r="B261" s="170"/>
      <c r="C261" s="171"/>
      <c r="D261" s="2"/>
      <c r="E261" s="8">
        <v>3</v>
      </c>
    </row>
    <row r="262" spans="1:5" ht="27" customHeight="1">
      <c r="A262" s="169" t="s">
        <v>81</v>
      </c>
      <c r="B262" s="170"/>
      <c r="C262" s="171"/>
      <c r="D262" s="2"/>
      <c r="E262" s="8">
        <v>3</v>
      </c>
    </row>
    <row r="263" spans="1:5" ht="27" customHeight="1">
      <c r="A263" s="169" t="s">
        <v>82</v>
      </c>
      <c r="B263" s="170"/>
      <c r="C263" s="171"/>
      <c r="D263" s="2"/>
      <c r="E263" s="8">
        <v>3</v>
      </c>
    </row>
    <row r="264" spans="1:5" ht="27" customHeight="1">
      <c r="A264" s="169" t="s">
        <v>83</v>
      </c>
      <c r="B264" s="170"/>
      <c r="C264" s="171"/>
      <c r="D264" s="2"/>
      <c r="E264" s="8">
        <v>3</v>
      </c>
    </row>
    <row r="265" spans="1:5" ht="27" customHeight="1">
      <c r="A265" s="169" t="s">
        <v>84</v>
      </c>
      <c r="B265" s="170"/>
      <c r="C265" s="171"/>
      <c r="D265" s="2"/>
      <c r="E265" s="8">
        <v>3</v>
      </c>
    </row>
    <row r="266" spans="1:5" ht="27" customHeight="1">
      <c r="A266" s="247" t="s">
        <v>381</v>
      </c>
      <c r="B266" s="248"/>
      <c r="C266" s="249"/>
      <c r="D266" s="33" t="s">
        <v>3</v>
      </c>
      <c r="E266" s="8"/>
    </row>
    <row r="267" spans="1:5" ht="27" customHeight="1">
      <c r="A267" s="244" t="s">
        <v>408</v>
      </c>
      <c r="B267" s="245"/>
      <c r="C267" s="246"/>
      <c r="D267" s="2"/>
      <c r="E267" s="8">
        <v>3</v>
      </c>
    </row>
    <row r="268" spans="1:5" ht="27" customHeight="1">
      <c r="A268" s="244" t="s">
        <v>409</v>
      </c>
      <c r="B268" s="245"/>
      <c r="C268" s="246"/>
      <c r="D268" s="2"/>
      <c r="E268" s="8">
        <v>3</v>
      </c>
    </row>
    <row r="269" spans="1:5" ht="27" customHeight="1">
      <c r="A269" s="244" t="s">
        <v>410</v>
      </c>
      <c r="B269" s="245"/>
      <c r="C269" s="246"/>
      <c r="D269" s="2"/>
      <c r="E269" s="8">
        <v>3</v>
      </c>
    </row>
    <row r="270" spans="1:5" ht="27" customHeight="1">
      <c r="A270" s="181" t="s">
        <v>186</v>
      </c>
      <c r="B270" s="181"/>
      <c r="C270" s="181"/>
      <c r="D270" s="38">
        <f>SUM(D247:D269)</f>
        <v>0</v>
      </c>
      <c r="E270" s="9">
        <f>SUM(E247:E269)</f>
        <v>63</v>
      </c>
    </row>
    <row r="271" spans="1:5" ht="81" customHeight="1" thickBot="1">
      <c r="A271" s="39" t="s">
        <v>106</v>
      </c>
      <c r="B271" s="164" t="s">
        <v>131</v>
      </c>
      <c r="C271" s="164"/>
      <c r="D271" s="164"/>
    </row>
    <row r="272" spans="1:5" ht="24" customHeight="1">
      <c r="A272" s="165" t="s">
        <v>187</v>
      </c>
      <c r="B272" s="166"/>
      <c r="C272" s="40" t="s">
        <v>152</v>
      </c>
      <c r="D272" s="41" t="s">
        <v>153</v>
      </c>
    </row>
    <row r="273" spans="1:5" ht="24" customHeight="1" thickBot="1">
      <c r="A273" s="167"/>
      <c r="B273" s="168"/>
      <c r="C273" s="42">
        <f>D270</f>
        <v>0</v>
      </c>
      <c r="D273" s="43">
        <f>C273/63*100</f>
        <v>0</v>
      </c>
    </row>
    <row r="274" spans="1:5" ht="15" customHeight="1">
      <c r="A274" s="175"/>
      <c r="B274" s="176"/>
      <c r="C274" s="176"/>
      <c r="D274" s="177"/>
    </row>
    <row r="275" spans="1:5" ht="36.6" customHeight="1">
      <c r="A275" s="178" t="s">
        <v>180</v>
      </c>
      <c r="B275" s="179"/>
      <c r="C275" s="179"/>
      <c r="D275" s="180"/>
    </row>
    <row r="276" spans="1:5" ht="23.45" customHeight="1">
      <c r="A276" s="173" t="s">
        <v>414</v>
      </c>
      <c r="B276" s="174"/>
      <c r="C276" s="174"/>
      <c r="D276" s="32" t="s">
        <v>8</v>
      </c>
    </row>
    <row r="277" spans="1:5" ht="27" customHeight="1">
      <c r="A277" s="173" t="s">
        <v>164</v>
      </c>
      <c r="B277" s="174"/>
      <c r="C277" s="174"/>
      <c r="D277" s="33" t="s">
        <v>3</v>
      </c>
    </row>
    <row r="278" spans="1:5" ht="27" customHeight="1">
      <c r="A278" s="169" t="s">
        <v>85</v>
      </c>
      <c r="B278" s="170"/>
      <c r="C278" s="171"/>
      <c r="D278" s="76"/>
      <c r="E278" s="8">
        <v>3</v>
      </c>
    </row>
    <row r="279" spans="1:5" ht="27" customHeight="1">
      <c r="A279" s="169" t="s">
        <v>86</v>
      </c>
      <c r="B279" s="170"/>
      <c r="C279" s="171"/>
      <c r="D279" s="76"/>
      <c r="E279" s="8">
        <v>3</v>
      </c>
    </row>
    <row r="280" spans="1:5" ht="27" customHeight="1">
      <c r="A280" s="169" t="s">
        <v>87</v>
      </c>
      <c r="B280" s="170"/>
      <c r="C280" s="171"/>
      <c r="D280" s="76"/>
      <c r="E280" s="8">
        <v>3</v>
      </c>
    </row>
    <row r="281" spans="1:5" ht="27" customHeight="1">
      <c r="A281" s="169" t="s">
        <v>88</v>
      </c>
      <c r="B281" s="170"/>
      <c r="C281" s="171"/>
      <c r="D281" s="76"/>
      <c r="E281" s="8">
        <v>3</v>
      </c>
    </row>
    <row r="282" spans="1:5" ht="27" customHeight="1">
      <c r="A282" s="169" t="s">
        <v>89</v>
      </c>
      <c r="B282" s="170"/>
      <c r="C282" s="171"/>
      <c r="D282" s="76"/>
      <c r="E282" s="8">
        <v>3</v>
      </c>
    </row>
    <row r="283" spans="1:5" ht="27" customHeight="1">
      <c r="A283" s="169" t="s">
        <v>90</v>
      </c>
      <c r="B283" s="170"/>
      <c r="C283" s="171"/>
      <c r="D283" s="76"/>
      <c r="E283" s="8">
        <v>3</v>
      </c>
    </row>
    <row r="284" spans="1:5" ht="27" customHeight="1">
      <c r="A284" s="169" t="s">
        <v>91</v>
      </c>
      <c r="B284" s="170"/>
      <c r="C284" s="171"/>
      <c r="D284" s="76"/>
      <c r="E284" s="8">
        <v>3</v>
      </c>
    </row>
    <row r="285" spans="1:5" ht="27" customHeight="1">
      <c r="A285" s="169" t="s">
        <v>92</v>
      </c>
      <c r="B285" s="170"/>
      <c r="C285" s="171"/>
      <c r="D285" s="76"/>
      <c r="E285" s="8">
        <v>3</v>
      </c>
    </row>
    <row r="286" spans="1:5" ht="27" customHeight="1">
      <c r="A286" s="169" t="s">
        <v>93</v>
      </c>
      <c r="B286" s="170"/>
      <c r="C286" s="171"/>
      <c r="D286" s="76"/>
      <c r="E286" s="8">
        <v>3</v>
      </c>
    </row>
    <row r="287" spans="1:5" ht="27" customHeight="1">
      <c r="A287" s="169" t="s">
        <v>100</v>
      </c>
      <c r="B287" s="170"/>
      <c r="C287" s="171"/>
      <c r="D287" s="76"/>
      <c r="E287" s="8">
        <v>3</v>
      </c>
    </row>
    <row r="288" spans="1:5" ht="27" customHeight="1">
      <c r="A288" s="169" t="s">
        <v>101</v>
      </c>
      <c r="B288" s="170"/>
      <c r="C288" s="171"/>
      <c r="D288" s="76"/>
      <c r="E288" s="8">
        <v>3</v>
      </c>
    </row>
    <row r="289" spans="1:5" ht="27" customHeight="1">
      <c r="A289" s="169" t="s">
        <v>102</v>
      </c>
      <c r="B289" s="170"/>
      <c r="C289" s="171"/>
      <c r="D289" s="76"/>
      <c r="E289" s="8">
        <v>3</v>
      </c>
    </row>
    <row r="290" spans="1:5" ht="27" customHeight="1">
      <c r="A290" s="169" t="s">
        <v>103</v>
      </c>
      <c r="B290" s="170"/>
      <c r="C290" s="171"/>
      <c r="D290" s="76"/>
      <c r="E290" s="8">
        <v>3</v>
      </c>
    </row>
    <row r="291" spans="1:5" ht="27" customHeight="1">
      <c r="A291" s="185" t="s">
        <v>150</v>
      </c>
      <c r="B291" s="186"/>
      <c r="C291" s="187"/>
      <c r="D291" s="33" t="s">
        <v>3</v>
      </c>
    </row>
    <row r="292" spans="1:5" ht="27" customHeight="1">
      <c r="A292" s="169" t="s">
        <v>94</v>
      </c>
      <c r="B292" s="170"/>
      <c r="C292" s="171"/>
      <c r="D292" s="2"/>
      <c r="E292" s="8">
        <v>3</v>
      </c>
    </row>
    <row r="293" spans="1:5" ht="27" customHeight="1">
      <c r="A293" s="169" t="s">
        <v>95</v>
      </c>
      <c r="B293" s="170"/>
      <c r="C293" s="171"/>
      <c r="D293" s="2"/>
      <c r="E293" s="8">
        <v>3</v>
      </c>
    </row>
    <row r="294" spans="1:5" ht="27" customHeight="1">
      <c r="A294" s="169" t="s">
        <v>96</v>
      </c>
      <c r="B294" s="170"/>
      <c r="C294" s="171"/>
      <c r="D294" s="2"/>
      <c r="E294" s="8">
        <v>3</v>
      </c>
    </row>
    <row r="295" spans="1:5" ht="27" customHeight="1">
      <c r="A295" s="169" t="s">
        <v>97</v>
      </c>
      <c r="B295" s="170"/>
      <c r="C295" s="171"/>
      <c r="D295" s="2"/>
      <c r="E295" s="8">
        <v>3</v>
      </c>
    </row>
    <row r="296" spans="1:5" ht="27" customHeight="1">
      <c r="A296" s="169" t="s">
        <v>98</v>
      </c>
      <c r="B296" s="170"/>
      <c r="C296" s="171"/>
      <c r="D296" s="2"/>
      <c r="E296" s="8">
        <v>3</v>
      </c>
    </row>
    <row r="297" spans="1:5" ht="27" customHeight="1">
      <c r="A297" s="169" t="s">
        <v>99</v>
      </c>
      <c r="B297" s="170"/>
      <c r="C297" s="171"/>
      <c r="D297" s="2"/>
      <c r="E297" s="8">
        <v>3</v>
      </c>
    </row>
    <row r="298" spans="1:5" ht="27" customHeight="1">
      <c r="A298" s="247" t="s">
        <v>381</v>
      </c>
      <c r="B298" s="248"/>
      <c r="C298" s="249"/>
      <c r="D298" s="33" t="s">
        <v>3</v>
      </c>
      <c r="E298" s="8"/>
    </row>
    <row r="299" spans="1:5" ht="27" customHeight="1">
      <c r="A299" s="244" t="s">
        <v>412</v>
      </c>
      <c r="B299" s="245"/>
      <c r="C299" s="246"/>
      <c r="D299" s="2"/>
      <c r="E299" s="8">
        <v>3</v>
      </c>
    </row>
    <row r="300" spans="1:5" ht="27" customHeight="1">
      <c r="A300" s="244" t="s">
        <v>413</v>
      </c>
      <c r="B300" s="245"/>
      <c r="C300" s="246"/>
      <c r="D300" s="2"/>
      <c r="E300" s="8">
        <v>3</v>
      </c>
    </row>
    <row r="301" spans="1:5" ht="27" customHeight="1">
      <c r="A301" s="181" t="s">
        <v>188</v>
      </c>
      <c r="B301" s="181"/>
      <c r="C301" s="181"/>
      <c r="D301" s="38">
        <f>SUM(D278:D300)</f>
        <v>0</v>
      </c>
      <c r="E301" s="9">
        <f>SUM(E278:E300)</f>
        <v>63</v>
      </c>
    </row>
    <row r="302" spans="1:5" ht="80.25" customHeight="1" thickBot="1">
      <c r="A302" s="39" t="s">
        <v>106</v>
      </c>
      <c r="B302" s="164" t="s">
        <v>131</v>
      </c>
      <c r="C302" s="164"/>
      <c r="D302" s="164"/>
    </row>
    <row r="303" spans="1:5" ht="24.75" customHeight="1">
      <c r="A303" s="165" t="s">
        <v>189</v>
      </c>
      <c r="B303" s="166"/>
      <c r="C303" s="40" t="s">
        <v>152</v>
      </c>
      <c r="D303" s="41" t="s">
        <v>153</v>
      </c>
    </row>
    <row r="304" spans="1:5" ht="24.75" customHeight="1" thickBot="1">
      <c r="A304" s="167"/>
      <c r="B304" s="168"/>
      <c r="C304" s="51">
        <f>D301</f>
        <v>0</v>
      </c>
      <c r="D304" s="43">
        <f>C304/63*100</f>
        <v>0</v>
      </c>
    </row>
    <row r="305" spans="1:5" ht="15" customHeight="1" thickBot="1">
      <c r="A305" s="250"/>
      <c r="B305" s="251"/>
      <c r="C305" s="251"/>
      <c r="D305" s="252"/>
    </row>
    <row r="306" spans="1:5" ht="15" customHeight="1">
      <c r="A306" s="165" t="s">
        <v>190</v>
      </c>
      <c r="B306" s="166"/>
      <c r="C306" s="40" t="s">
        <v>176</v>
      </c>
      <c r="D306" s="46" t="s">
        <v>177</v>
      </c>
    </row>
    <row r="307" spans="1:5" ht="51" customHeight="1" thickBot="1">
      <c r="A307" s="167"/>
      <c r="B307" s="168"/>
      <c r="C307" s="53">
        <f>C221+C242+C273+C304</f>
        <v>0</v>
      </c>
      <c r="D307" s="48">
        <f>C307/189*100</f>
        <v>0</v>
      </c>
      <c r="E307" s="9">
        <f>E218+E239+E270+E301</f>
        <v>189</v>
      </c>
    </row>
    <row r="308" spans="1:5" ht="15" customHeight="1" thickBot="1">
      <c r="A308" s="250"/>
      <c r="B308" s="251"/>
      <c r="C308" s="251"/>
      <c r="D308" s="252"/>
    </row>
    <row r="309" spans="1:5" ht="31.5" customHeight="1">
      <c r="A309" s="349" t="s">
        <v>492</v>
      </c>
      <c r="B309" s="350"/>
      <c r="C309" s="350"/>
      <c r="D309" s="351"/>
    </row>
    <row r="310" spans="1:5" ht="39.75" customHeight="1">
      <c r="A310" s="169" t="s">
        <v>491</v>
      </c>
      <c r="B310" s="170"/>
      <c r="C310" s="170"/>
      <c r="D310" s="256"/>
    </row>
    <row r="311" spans="1:5" ht="27" customHeight="1">
      <c r="A311" s="185" t="s">
        <v>489</v>
      </c>
      <c r="B311" s="186"/>
      <c r="C311" s="187"/>
      <c r="D311" s="32" t="s">
        <v>8</v>
      </c>
    </row>
    <row r="312" spans="1:5" ht="27" customHeight="1">
      <c r="A312" s="185" t="s">
        <v>164</v>
      </c>
      <c r="B312" s="186"/>
      <c r="C312" s="187"/>
      <c r="D312" s="33" t="s">
        <v>3</v>
      </c>
    </row>
    <row r="313" spans="1:5" ht="27" customHeight="1">
      <c r="A313" s="172" t="s">
        <v>464</v>
      </c>
      <c r="B313" s="172"/>
      <c r="C313" s="172"/>
      <c r="D313" s="76"/>
      <c r="E313" s="8">
        <v>3</v>
      </c>
    </row>
    <row r="314" spans="1:5" ht="27" customHeight="1">
      <c r="A314" s="172" t="s">
        <v>465</v>
      </c>
      <c r="B314" s="172"/>
      <c r="C314" s="172"/>
      <c r="D314" s="76"/>
      <c r="E314" s="8">
        <v>3</v>
      </c>
    </row>
    <row r="315" spans="1:5" ht="27" customHeight="1">
      <c r="A315" s="172" t="s">
        <v>466</v>
      </c>
      <c r="B315" s="172"/>
      <c r="C315" s="172"/>
      <c r="D315" s="76"/>
      <c r="E315" s="8">
        <v>3</v>
      </c>
    </row>
    <row r="316" spans="1:5" ht="27" customHeight="1">
      <c r="A316" s="172" t="s">
        <v>467</v>
      </c>
      <c r="B316" s="172"/>
      <c r="C316" s="172"/>
      <c r="D316" s="76"/>
      <c r="E316" s="8">
        <v>3</v>
      </c>
    </row>
    <row r="317" spans="1:5" ht="27" customHeight="1">
      <c r="A317" s="172" t="s">
        <v>468</v>
      </c>
      <c r="B317" s="172"/>
      <c r="C317" s="172"/>
      <c r="D317" s="76"/>
      <c r="E317" s="8">
        <v>3</v>
      </c>
    </row>
    <row r="318" spans="1:5" ht="27" customHeight="1">
      <c r="A318" s="172" t="s">
        <v>469</v>
      </c>
      <c r="B318" s="172"/>
      <c r="C318" s="172"/>
      <c r="D318" s="76"/>
      <c r="E318" s="8">
        <v>3</v>
      </c>
    </row>
    <row r="319" spans="1:5" ht="27" customHeight="1">
      <c r="A319" s="172" t="s">
        <v>470</v>
      </c>
      <c r="B319" s="172"/>
      <c r="C319" s="172"/>
      <c r="D319" s="76"/>
      <c r="E319" s="8">
        <v>3</v>
      </c>
    </row>
    <row r="320" spans="1:5" ht="27" customHeight="1">
      <c r="A320" s="172" t="s">
        <v>471</v>
      </c>
      <c r="B320" s="172"/>
      <c r="C320" s="172"/>
      <c r="D320" s="76"/>
      <c r="E320" s="8">
        <v>3</v>
      </c>
    </row>
    <row r="321" spans="1:5" ht="27" customHeight="1">
      <c r="A321" s="172" t="s">
        <v>472</v>
      </c>
      <c r="B321" s="172"/>
      <c r="C321" s="172"/>
      <c r="D321" s="76"/>
      <c r="E321" s="8">
        <v>3</v>
      </c>
    </row>
    <row r="322" spans="1:5" ht="27" customHeight="1">
      <c r="A322" s="172" t="s">
        <v>473</v>
      </c>
      <c r="B322" s="172"/>
      <c r="C322" s="172"/>
      <c r="D322" s="76"/>
      <c r="E322" s="8">
        <v>3</v>
      </c>
    </row>
    <row r="323" spans="1:5" ht="27" customHeight="1">
      <c r="A323" s="185" t="s">
        <v>150</v>
      </c>
      <c r="B323" s="186"/>
      <c r="C323" s="187"/>
      <c r="D323" s="33" t="s">
        <v>3</v>
      </c>
    </row>
    <row r="324" spans="1:5" ht="27" customHeight="1">
      <c r="A324" s="172" t="s">
        <v>474</v>
      </c>
      <c r="B324" s="172"/>
      <c r="C324" s="172"/>
      <c r="D324" s="2"/>
      <c r="E324" s="8">
        <v>3</v>
      </c>
    </row>
    <row r="325" spans="1:5" ht="27" customHeight="1">
      <c r="A325" s="172" t="s">
        <v>475</v>
      </c>
      <c r="B325" s="172"/>
      <c r="C325" s="172"/>
      <c r="D325" s="2"/>
      <c r="E325" s="8">
        <v>3</v>
      </c>
    </row>
    <row r="326" spans="1:5" ht="27" customHeight="1">
      <c r="A326" s="172" t="s">
        <v>476</v>
      </c>
      <c r="B326" s="172"/>
      <c r="C326" s="172"/>
      <c r="D326" s="2"/>
      <c r="E326" s="8">
        <v>3</v>
      </c>
    </row>
    <row r="327" spans="1:5" ht="27" customHeight="1">
      <c r="A327" s="172" t="s">
        <v>477</v>
      </c>
      <c r="B327" s="172"/>
      <c r="C327" s="172"/>
      <c r="D327" s="2"/>
      <c r="E327" s="8">
        <v>3</v>
      </c>
    </row>
    <row r="328" spans="1:5" ht="27" customHeight="1">
      <c r="A328" s="172" t="s">
        <v>478</v>
      </c>
      <c r="B328" s="172"/>
      <c r="C328" s="172"/>
      <c r="D328" s="2"/>
      <c r="E328" s="8">
        <v>3</v>
      </c>
    </row>
    <row r="329" spans="1:5" ht="27" customHeight="1">
      <c r="A329" s="172" t="s">
        <v>479</v>
      </c>
      <c r="B329" s="172"/>
      <c r="C329" s="172"/>
      <c r="D329" s="2"/>
      <c r="E329" s="8">
        <v>3</v>
      </c>
    </row>
    <row r="330" spans="1:5" ht="27" customHeight="1">
      <c r="A330" s="172" t="s">
        <v>480</v>
      </c>
      <c r="B330" s="172"/>
      <c r="C330" s="172"/>
      <c r="D330" s="2"/>
      <c r="E330" s="8">
        <v>3</v>
      </c>
    </row>
    <row r="331" spans="1:5" ht="27" customHeight="1">
      <c r="A331" s="172" t="s">
        <v>481</v>
      </c>
      <c r="B331" s="172"/>
      <c r="C331" s="172"/>
      <c r="D331" s="2"/>
      <c r="E331" s="8">
        <v>3</v>
      </c>
    </row>
    <row r="332" spans="1:5" ht="27" customHeight="1">
      <c r="A332" s="185" t="s">
        <v>381</v>
      </c>
      <c r="B332" s="186"/>
      <c r="C332" s="187"/>
      <c r="D332" s="33" t="s">
        <v>3</v>
      </c>
      <c r="E332" s="8"/>
    </row>
    <row r="333" spans="1:5" ht="27" customHeight="1">
      <c r="A333" s="172" t="s">
        <v>482</v>
      </c>
      <c r="B333" s="172"/>
      <c r="C333" s="172"/>
      <c r="D333" s="2"/>
      <c r="E333" s="8">
        <v>3</v>
      </c>
    </row>
    <row r="334" spans="1:5" ht="27" customHeight="1">
      <c r="A334" s="172" t="s">
        <v>483</v>
      </c>
      <c r="B334" s="172"/>
      <c r="C334" s="172"/>
      <c r="D334" s="2"/>
      <c r="E334" s="8">
        <v>3</v>
      </c>
    </row>
    <row r="335" spans="1:5" ht="27" customHeight="1">
      <c r="A335" s="172" t="s">
        <v>484</v>
      </c>
      <c r="B335" s="172"/>
      <c r="C335" s="172"/>
      <c r="D335" s="2"/>
      <c r="E335" s="8">
        <v>3</v>
      </c>
    </row>
    <row r="336" spans="1:5" ht="27" customHeight="1">
      <c r="A336" s="172" t="s">
        <v>485</v>
      </c>
      <c r="B336" s="172"/>
      <c r="C336" s="172"/>
      <c r="D336" s="2"/>
      <c r="E336" s="8">
        <v>3</v>
      </c>
    </row>
    <row r="337" spans="1:1008" ht="27" customHeight="1">
      <c r="A337" s="172" t="s">
        <v>486</v>
      </c>
      <c r="B337" s="172"/>
      <c r="C337" s="172"/>
      <c r="D337" s="2"/>
      <c r="E337" s="8">
        <v>3</v>
      </c>
    </row>
    <row r="338" spans="1:1008" ht="27" customHeight="1">
      <c r="A338" s="172" t="s">
        <v>487</v>
      </c>
      <c r="B338" s="172"/>
      <c r="C338" s="172"/>
      <c r="D338" s="2"/>
      <c r="E338" s="8">
        <v>3</v>
      </c>
    </row>
    <row r="339" spans="1:1008" ht="27" customHeight="1">
      <c r="A339" s="172" t="s">
        <v>488</v>
      </c>
      <c r="B339" s="172"/>
      <c r="C339" s="172"/>
      <c r="D339" s="2"/>
      <c r="E339" s="8">
        <v>3</v>
      </c>
    </row>
    <row r="340" spans="1:1008" customFormat="1" ht="27" customHeight="1">
      <c r="A340" s="181" t="s">
        <v>191</v>
      </c>
      <c r="B340" s="182"/>
      <c r="C340" s="183"/>
      <c r="D340" s="38">
        <f>SUM(D313:D339)</f>
        <v>0</v>
      </c>
      <c r="E340" s="8">
        <f>SUM(E313:E339)</f>
        <v>75</v>
      </c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4"/>
      <c r="BQ340" s="54"/>
      <c r="BR340" s="54"/>
      <c r="BS340" s="54"/>
      <c r="BT340" s="54"/>
      <c r="BU340" s="54"/>
      <c r="BV340" s="54"/>
      <c r="BW340" s="54"/>
      <c r="BX340" s="54"/>
      <c r="BY340" s="54"/>
      <c r="BZ340" s="54"/>
      <c r="CA340" s="54"/>
      <c r="CB340" s="54"/>
      <c r="CC340" s="54"/>
      <c r="CD340" s="54"/>
      <c r="CE340" s="54"/>
      <c r="CF340" s="54"/>
      <c r="CG340" s="54"/>
      <c r="CH340" s="54"/>
      <c r="CI340" s="54"/>
      <c r="CJ340" s="54"/>
      <c r="CK340" s="54"/>
      <c r="CL340" s="54"/>
      <c r="CM340" s="54"/>
      <c r="CN340" s="54"/>
      <c r="CO340" s="54"/>
      <c r="CP340" s="54"/>
      <c r="CQ340" s="54"/>
      <c r="CR340" s="54"/>
      <c r="CS340" s="54"/>
      <c r="CT340" s="54"/>
      <c r="CU340" s="54"/>
      <c r="CV340" s="54"/>
      <c r="CW340" s="54"/>
      <c r="CX340" s="54"/>
      <c r="CY340" s="54"/>
      <c r="CZ340" s="54"/>
      <c r="DA340" s="54"/>
      <c r="DB340" s="54"/>
      <c r="DC340" s="54"/>
      <c r="DD340" s="54"/>
      <c r="DE340" s="54"/>
      <c r="DF340" s="54"/>
      <c r="DG340" s="54"/>
      <c r="DH340" s="54"/>
      <c r="DI340" s="54"/>
      <c r="DJ340" s="54"/>
      <c r="DK340" s="54"/>
      <c r="DL340" s="54"/>
      <c r="DM340" s="54"/>
      <c r="DN340" s="54"/>
      <c r="DO340" s="54"/>
      <c r="DP340" s="54"/>
      <c r="DQ340" s="54"/>
      <c r="DR340" s="54"/>
      <c r="DS340" s="54"/>
      <c r="DT340" s="54"/>
      <c r="DU340" s="54"/>
      <c r="DV340" s="54"/>
      <c r="DW340" s="54"/>
      <c r="DX340" s="54"/>
      <c r="DY340" s="54"/>
      <c r="DZ340" s="54"/>
      <c r="EA340" s="54"/>
      <c r="EB340" s="54"/>
      <c r="EC340" s="54"/>
      <c r="ED340" s="54"/>
      <c r="EE340" s="54"/>
      <c r="EF340" s="54"/>
      <c r="EG340" s="54"/>
      <c r="EH340" s="54"/>
      <c r="EI340" s="54"/>
      <c r="EJ340" s="54"/>
      <c r="EK340" s="54"/>
      <c r="EL340" s="54"/>
      <c r="EM340" s="54"/>
      <c r="EN340" s="54"/>
      <c r="EO340" s="54"/>
      <c r="EP340" s="54"/>
      <c r="EQ340" s="54"/>
      <c r="ER340" s="54"/>
      <c r="ES340" s="54"/>
      <c r="ET340" s="54"/>
      <c r="EU340" s="54"/>
      <c r="EV340" s="54"/>
      <c r="EW340" s="54"/>
      <c r="EX340" s="54"/>
      <c r="EY340" s="54"/>
      <c r="EZ340" s="54"/>
      <c r="FA340" s="54"/>
      <c r="FB340" s="54"/>
      <c r="FC340" s="54"/>
      <c r="FD340" s="54"/>
      <c r="FE340" s="54"/>
      <c r="FF340" s="54"/>
      <c r="FG340" s="54"/>
      <c r="FH340" s="54"/>
      <c r="FI340" s="54"/>
      <c r="FJ340" s="54"/>
      <c r="FK340" s="54"/>
      <c r="FL340" s="54"/>
      <c r="FM340" s="54"/>
      <c r="FN340" s="54"/>
      <c r="FO340" s="54"/>
      <c r="FP340" s="54"/>
      <c r="FQ340" s="54"/>
      <c r="FR340" s="54"/>
      <c r="FS340" s="54"/>
      <c r="FT340" s="54"/>
      <c r="FU340" s="54"/>
      <c r="FV340" s="54"/>
      <c r="FW340" s="54"/>
      <c r="FX340" s="54"/>
      <c r="FY340" s="54"/>
      <c r="FZ340" s="54"/>
      <c r="GA340" s="54"/>
      <c r="GB340" s="54"/>
      <c r="GC340" s="54"/>
      <c r="GD340" s="54"/>
      <c r="GE340" s="54"/>
      <c r="GF340" s="54"/>
      <c r="GG340" s="54"/>
      <c r="GH340" s="54"/>
      <c r="GI340" s="54"/>
      <c r="GJ340" s="54"/>
      <c r="GK340" s="54"/>
      <c r="GL340" s="54"/>
      <c r="GM340" s="54"/>
      <c r="GN340" s="54"/>
      <c r="GO340" s="54"/>
      <c r="GP340" s="54"/>
      <c r="GQ340" s="54"/>
      <c r="GR340" s="54"/>
      <c r="GS340" s="54"/>
      <c r="GT340" s="54"/>
      <c r="GU340" s="54"/>
      <c r="GV340" s="54"/>
      <c r="GW340" s="54"/>
      <c r="GX340" s="54"/>
      <c r="GY340" s="54"/>
      <c r="GZ340" s="54"/>
      <c r="HA340" s="54"/>
      <c r="HB340" s="54"/>
      <c r="HC340" s="54"/>
      <c r="HD340" s="54"/>
      <c r="HE340" s="54"/>
      <c r="HF340" s="54"/>
      <c r="HG340" s="54"/>
      <c r="HH340" s="54"/>
      <c r="HI340" s="54"/>
      <c r="HJ340" s="54"/>
      <c r="HK340" s="54"/>
      <c r="HL340" s="54"/>
      <c r="HM340" s="54"/>
      <c r="HN340" s="54"/>
      <c r="HO340" s="54"/>
      <c r="HP340" s="54"/>
      <c r="HQ340" s="54"/>
      <c r="HR340" s="54"/>
      <c r="HS340" s="54"/>
      <c r="HT340" s="54"/>
      <c r="HU340" s="54"/>
      <c r="HV340" s="54"/>
      <c r="HW340" s="54"/>
      <c r="HX340" s="54"/>
      <c r="HY340" s="54"/>
      <c r="HZ340" s="54"/>
      <c r="IA340" s="54"/>
      <c r="IB340" s="54"/>
      <c r="IC340" s="54"/>
      <c r="ID340" s="54"/>
      <c r="IE340" s="54"/>
      <c r="IF340" s="54"/>
      <c r="IG340" s="54"/>
      <c r="IH340" s="54"/>
      <c r="II340" s="54"/>
      <c r="IJ340" s="54"/>
      <c r="IK340" s="54"/>
      <c r="IL340" s="54"/>
      <c r="IM340" s="54"/>
      <c r="IN340" s="54"/>
      <c r="IO340" s="54"/>
      <c r="IP340" s="54"/>
      <c r="IQ340" s="54"/>
      <c r="IR340" s="54"/>
      <c r="IS340" s="54"/>
      <c r="IT340" s="54"/>
      <c r="IU340" s="54"/>
      <c r="IV340" s="54"/>
      <c r="IW340" s="54"/>
      <c r="IX340" s="54"/>
      <c r="IY340" s="54"/>
      <c r="IZ340" s="54"/>
      <c r="JA340" s="54"/>
      <c r="JB340" s="54"/>
      <c r="JC340" s="54"/>
      <c r="JD340" s="54"/>
      <c r="JE340" s="54"/>
      <c r="JF340" s="54"/>
      <c r="JG340" s="54"/>
      <c r="JH340" s="54"/>
      <c r="JI340" s="54"/>
      <c r="JJ340" s="54"/>
      <c r="JK340" s="54"/>
      <c r="JL340" s="54"/>
      <c r="JM340" s="54"/>
      <c r="JN340" s="54"/>
      <c r="JO340" s="54"/>
      <c r="JP340" s="54"/>
      <c r="JQ340" s="54"/>
      <c r="JR340" s="54"/>
      <c r="JS340" s="54"/>
      <c r="JT340" s="54"/>
      <c r="JU340" s="54"/>
      <c r="JV340" s="54"/>
      <c r="JW340" s="54"/>
      <c r="JX340" s="54"/>
      <c r="JY340" s="54"/>
      <c r="JZ340" s="54"/>
      <c r="KA340" s="54"/>
      <c r="KB340" s="54"/>
      <c r="KC340" s="54"/>
      <c r="KD340" s="54"/>
      <c r="KE340" s="54"/>
      <c r="KF340" s="54"/>
      <c r="KG340" s="54"/>
      <c r="KH340" s="54"/>
      <c r="KI340" s="54"/>
      <c r="KJ340" s="54"/>
      <c r="KK340" s="54"/>
      <c r="KL340" s="54"/>
      <c r="KM340" s="54"/>
      <c r="KN340" s="54"/>
      <c r="KO340" s="54"/>
      <c r="KP340" s="54"/>
      <c r="KQ340" s="54"/>
      <c r="KR340" s="54"/>
      <c r="KS340" s="54"/>
      <c r="KT340" s="54"/>
      <c r="KU340" s="54"/>
      <c r="KV340" s="54"/>
      <c r="KW340" s="54"/>
      <c r="KX340" s="54"/>
      <c r="KY340" s="54"/>
      <c r="KZ340" s="54"/>
      <c r="LA340" s="54"/>
      <c r="LB340" s="54"/>
      <c r="LC340" s="54"/>
      <c r="LD340" s="54"/>
      <c r="LE340" s="54"/>
      <c r="LF340" s="54"/>
      <c r="LG340" s="54"/>
      <c r="LH340" s="54"/>
      <c r="LI340" s="54"/>
      <c r="LJ340" s="54"/>
      <c r="LK340" s="54"/>
      <c r="LL340" s="54"/>
      <c r="LM340" s="54"/>
      <c r="LN340" s="54"/>
      <c r="LO340" s="54"/>
      <c r="LP340" s="54"/>
      <c r="LQ340" s="54"/>
      <c r="LR340" s="54"/>
      <c r="LS340" s="54"/>
      <c r="LT340" s="54"/>
      <c r="LU340" s="54"/>
      <c r="LV340" s="54"/>
      <c r="LW340" s="54"/>
      <c r="LX340" s="54"/>
      <c r="LY340" s="54"/>
      <c r="LZ340" s="54"/>
      <c r="MA340" s="54"/>
      <c r="MB340" s="54"/>
      <c r="MC340" s="54"/>
      <c r="MD340" s="54"/>
      <c r="ME340" s="54"/>
      <c r="MF340" s="54"/>
      <c r="MG340" s="54"/>
      <c r="MH340" s="54"/>
      <c r="MI340" s="54"/>
      <c r="MJ340" s="54"/>
      <c r="MK340" s="54"/>
      <c r="ML340" s="54"/>
      <c r="MM340" s="54"/>
      <c r="MN340" s="54"/>
      <c r="MO340" s="54"/>
      <c r="MP340" s="54"/>
      <c r="MQ340" s="54"/>
      <c r="MR340" s="54"/>
      <c r="MS340" s="54"/>
      <c r="MT340" s="54"/>
      <c r="MU340" s="54"/>
      <c r="MV340" s="54"/>
      <c r="MW340" s="54"/>
      <c r="MX340" s="54"/>
      <c r="MY340" s="54"/>
      <c r="MZ340" s="54"/>
      <c r="NA340" s="54"/>
      <c r="NB340" s="54"/>
      <c r="NC340" s="54"/>
      <c r="ND340" s="54"/>
      <c r="NE340" s="54"/>
      <c r="NF340" s="54"/>
      <c r="NG340" s="54"/>
      <c r="NH340" s="54"/>
      <c r="NI340" s="54"/>
      <c r="NJ340" s="54"/>
      <c r="NK340" s="54"/>
      <c r="NL340" s="54"/>
      <c r="NM340" s="54"/>
      <c r="NN340" s="54"/>
      <c r="NO340" s="54"/>
      <c r="NP340" s="54"/>
      <c r="NQ340" s="54"/>
      <c r="NR340" s="54"/>
      <c r="NS340" s="54"/>
      <c r="NT340" s="54"/>
      <c r="NU340" s="54"/>
      <c r="NV340" s="54"/>
      <c r="NW340" s="54"/>
      <c r="NX340" s="54"/>
      <c r="NY340" s="54"/>
      <c r="NZ340" s="54"/>
      <c r="OA340" s="54"/>
      <c r="OB340" s="54"/>
      <c r="OC340" s="54"/>
      <c r="OD340" s="54"/>
      <c r="OE340" s="54"/>
      <c r="OF340" s="54"/>
      <c r="OG340" s="54"/>
      <c r="OH340" s="54"/>
      <c r="OI340" s="54"/>
      <c r="OJ340" s="54"/>
      <c r="OK340" s="54"/>
      <c r="OL340" s="54"/>
      <c r="OM340" s="54"/>
      <c r="ON340" s="54"/>
      <c r="OO340" s="54"/>
      <c r="OP340" s="54"/>
      <c r="OQ340" s="54"/>
      <c r="OR340" s="54"/>
      <c r="OS340" s="54"/>
      <c r="OT340" s="54"/>
      <c r="OU340" s="54"/>
      <c r="OV340" s="54"/>
      <c r="OW340" s="54"/>
      <c r="OX340" s="54"/>
      <c r="OY340" s="54"/>
      <c r="OZ340" s="54"/>
      <c r="PA340" s="54"/>
      <c r="PB340" s="54"/>
      <c r="PC340" s="54"/>
      <c r="PD340" s="54"/>
      <c r="PE340" s="54"/>
      <c r="PF340" s="54"/>
      <c r="PG340" s="54"/>
      <c r="PH340" s="54"/>
      <c r="PI340" s="54"/>
      <c r="PJ340" s="54"/>
      <c r="PK340" s="54"/>
      <c r="PL340" s="54"/>
      <c r="PM340" s="54"/>
      <c r="PN340" s="54"/>
      <c r="PO340" s="54"/>
      <c r="PP340" s="54"/>
      <c r="PQ340" s="54"/>
      <c r="PR340" s="54"/>
      <c r="PS340" s="54"/>
      <c r="PT340" s="54"/>
      <c r="PU340" s="54"/>
      <c r="PV340" s="54"/>
      <c r="PW340" s="54"/>
      <c r="PX340" s="54"/>
      <c r="PY340" s="54"/>
      <c r="PZ340" s="54"/>
      <c r="QA340" s="54"/>
      <c r="QB340" s="54"/>
      <c r="QC340" s="54"/>
      <c r="QD340" s="54"/>
      <c r="QE340" s="54"/>
      <c r="QF340" s="54"/>
      <c r="QG340" s="54"/>
      <c r="QH340" s="54"/>
      <c r="QI340" s="54"/>
      <c r="QJ340" s="54"/>
      <c r="QK340" s="54"/>
      <c r="QL340" s="54"/>
      <c r="QM340" s="54"/>
      <c r="QN340" s="54"/>
      <c r="QO340" s="54"/>
      <c r="QP340" s="54"/>
      <c r="QQ340" s="54"/>
      <c r="QR340" s="54"/>
      <c r="QS340" s="54"/>
      <c r="QT340" s="54"/>
      <c r="QU340" s="54"/>
      <c r="QV340" s="54"/>
      <c r="QW340" s="54"/>
      <c r="QX340" s="54"/>
      <c r="QY340" s="54"/>
      <c r="QZ340" s="54"/>
      <c r="RA340" s="54"/>
      <c r="RB340" s="54"/>
      <c r="RC340" s="54"/>
      <c r="RD340" s="54"/>
      <c r="RE340" s="54"/>
      <c r="RF340" s="54"/>
      <c r="RG340" s="54"/>
      <c r="RH340" s="54"/>
      <c r="RI340" s="54"/>
      <c r="RJ340" s="54"/>
      <c r="RK340" s="54"/>
      <c r="RL340" s="54"/>
      <c r="RM340" s="54"/>
      <c r="RN340" s="54"/>
      <c r="RO340" s="54"/>
      <c r="RP340" s="54"/>
      <c r="RQ340" s="54"/>
      <c r="RR340" s="54"/>
      <c r="RS340" s="54"/>
      <c r="RT340" s="54"/>
      <c r="RU340" s="54"/>
      <c r="RV340" s="54"/>
      <c r="RW340" s="54"/>
      <c r="RX340" s="54"/>
      <c r="RY340" s="54"/>
      <c r="RZ340" s="54"/>
      <c r="SA340" s="54"/>
      <c r="SB340" s="54"/>
      <c r="SC340" s="54"/>
      <c r="SD340" s="54"/>
      <c r="SE340" s="54"/>
      <c r="SF340" s="54"/>
      <c r="SG340" s="54"/>
      <c r="SH340" s="54"/>
      <c r="SI340" s="54"/>
      <c r="SJ340" s="54"/>
      <c r="SK340" s="54"/>
      <c r="SL340" s="54"/>
      <c r="SM340" s="54"/>
      <c r="SN340" s="54"/>
      <c r="SO340" s="54"/>
      <c r="SP340" s="54"/>
      <c r="SQ340" s="54"/>
      <c r="SR340" s="54"/>
      <c r="SS340" s="54"/>
      <c r="ST340" s="54"/>
      <c r="SU340" s="54"/>
      <c r="SV340" s="54"/>
      <c r="SW340" s="54"/>
      <c r="SX340" s="54"/>
      <c r="SY340" s="54"/>
      <c r="SZ340" s="54"/>
      <c r="TA340" s="54"/>
      <c r="TB340" s="54"/>
      <c r="TC340" s="54"/>
      <c r="TD340" s="54"/>
      <c r="TE340" s="54"/>
      <c r="TF340" s="54"/>
      <c r="TG340" s="54"/>
      <c r="TH340" s="54"/>
      <c r="TI340" s="54"/>
      <c r="TJ340" s="54"/>
      <c r="TK340" s="54"/>
      <c r="TL340" s="54"/>
      <c r="TM340" s="54"/>
      <c r="TN340" s="54"/>
      <c r="TO340" s="54"/>
      <c r="TP340" s="54"/>
      <c r="TQ340" s="54"/>
      <c r="TR340" s="54"/>
      <c r="TS340" s="54"/>
      <c r="TT340" s="54"/>
      <c r="TU340" s="54"/>
      <c r="TV340" s="54"/>
      <c r="TW340" s="54"/>
      <c r="TX340" s="54"/>
      <c r="TY340" s="54"/>
      <c r="TZ340" s="54"/>
      <c r="UA340" s="54"/>
      <c r="UB340" s="54"/>
      <c r="UC340" s="54"/>
      <c r="UD340" s="54"/>
      <c r="UE340" s="54"/>
      <c r="UF340" s="54"/>
      <c r="UG340" s="54"/>
      <c r="UH340" s="54"/>
      <c r="UI340" s="54"/>
      <c r="UJ340" s="54"/>
      <c r="UK340" s="54"/>
      <c r="UL340" s="54"/>
      <c r="UM340" s="54"/>
      <c r="UN340" s="54"/>
      <c r="UO340" s="54"/>
      <c r="UP340" s="54"/>
      <c r="UQ340" s="54"/>
      <c r="UR340" s="54"/>
      <c r="US340" s="54"/>
      <c r="UT340" s="54"/>
      <c r="UU340" s="54"/>
      <c r="UV340" s="54"/>
      <c r="UW340" s="54"/>
      <c r="UX340" s="54"/>
      <c r="UY340" s="54"/>
      <c r="UZ340" s="54"/>
      <c r="VA340" s="54"/>
      <c r="VB340" s="54"/>
      <c r="VC340" s="54"/>
      <c r="VD340" s="54"/>
      <c r="VE340" s="54"/>
      <c r="VF340" s="54"/>
      <c r="VG340" s="54"/>
      <c r="VH340" s="54"/>
      <c r="VI340" s="54"/>
      <c r="VJ340" s="54"/>
      <c r="VK340" s="54"/>
      <c r="VL340" s="54"/>
      <c r="VM340" s="54"/>
      <c r="VN340" s="54"/>
      <c r="VO340" s="54"/>
      <c r="VP340" s="54"/>
      <c r="VQ340" s="54"/>
      <c r="VR340" s="54"/>
      <c r="VS340" s="54"/>
      <c r="VT340" s="54"/>
      <c r="VU340" s="54"/>
      <c r="VV340" s="54"/>
      <c r="VW340" s="54"/>
      <c r="VX340" s="54"/>
      <c r="VY340" s="54"/>
      <c r="VZ340" s="54"/>
      <c r="WA340" s="54"/>
      <c r="WB340" s="54"/>
      <c r="WC340" s="54"/>
      <c r="WD340" s="54"/>
      <c r="WE340" s="54"/>
      <c r="WF340" s="54"/>
      <c r="WG340" s="54"/>
      <c r="WH340" s="54"/>
      <c r="WI340" s="54"/>
      <c r="WJ340" s="54"/>
      <c r="WK340" s="54"/>
      <c r="WL340" s="54"/>
      <c r="WM340" s="54"/>
      <c r="WN340" s="54"/>
      <c r="WO340" s="54"/>
      <c r="WP340" s="54"/>
      <c r="WQ340" s="54"/>
      <c r="WR340" s="54"/>
      <c r="WS340" s="54"/>
      <c r="WT340" s="54"/>
      <c r="WU340" s="54"/>
      <c r="WV340" s="54"/>
      <c r="WW340" s="54"/>
      <c r="WX340" s="54"/>
      <c r="WY340" s="54"/>
      <c r="WZ340" s="54"/>
      <c r="XA340" s="54"/>
      <c r="XB340" s="54"/>
      <c r="XC340" s="54"/>
      <c r="XD340" s="54"/>
      <c r="XE340" s="54"/>
      <c r="XF340" s="54"/>
      <c r="XG340" s="54"/>
      <c r="XH340" s="54"/>
      <c r="XI340" s="54"/>
      <c r="XJ340" s="54"/>
      <c r="XK340" s="54"/>
      <c r="XL340" s="54"/>
      <c r="XM340" s="54"/>
      <c r="XN340" s="54"/>
      <c r="XO340" s="54"/>
      <c r="XP340" s="54"/>
      <c r="XQ340" s="54"/>
      <c r="XR340" s="54"/>
      <c r="XS340" s="54"/>
      <c r="XT340" s="54"/>
      <c r="XU340" s="54"/>
      <c r="XV340" s="54"/>
      <c r="XW340" s="54"/>
      <c r="XX340" s="54"/>
      <c r="XY340" s="54"/>
      <c r="XZ340" s="54"/>
      <c r="YA340" s="54"/>
      <c r="YB340" s="54"/>
      <c r="YC340" s="54"/>
      <c r="YD340" s="54"/>
      <c r="YE340" s="54"/>
      <c r="YF340" s="54"/>
      <c r="YG340" s="54"/>
      <c r="YH340" s="54"/>
      <c r="YI340" s="54"/>
      <c r="YJ340" s="54"/>
      <c r="YK340" s="54"/>
      <c r="YL340" s="54"/>
      <c r="YM340" s="54"/>
      <c r="YN340" s="54"/>
      <c r="YO340" s="54"/>
      <c r="YP340" s="54"/>
      <c r="YQ340" s="54"/>
      <c r="YR340" s="54"/>
      <c r="YS340" s="54"/>
      <c r="YT340" s="54"/>
      <c r="YU340" s="54"/>
      <c r="YV340" s="54"/>
      <c r="YW340" s="54"/>
      <c r="YX340" s="54"/>
      <c r="YY340" s="54"/>
      <c r="YZ340" s="54"/>
      <c r="ZA340" s="54"/>
      <c r="ZB340" s="54"/>
      <c r="ZC340" s="54"/>
      <c r="ZD340" s="54"/>
      <c r="ZE340" s="54"/>
      <c r="ZF340" s="54"/>
      <c r="ZG340" s="54"/>
      <c r="ZH340" s="54"/>
      <c r="ZI340" s="54"/>
      <c r="ZJ340" s="54"/>
      <c r="ZK340" s="54"/>
      <c r="ZL340" s="54"/>
      <c r="ZM340" s="54"/>
      <c r="ZN340" s="54"/>
      <c r="ZO340" s="54"/>
      <c r="ZP340" s="54"/>
      <c r="ZQ340" s="54"/>
      <c r="ZR340" s="54"/>
      <c r="ZS340" s="54"/>
      <c r="ZT340" s="54"/>
      <c r="ZU340" s="54"/>
      <c r="ZV340" s="54"/>
      <c r="ZW340" s="54"/>
      <c r="ZX340" s="54"/>
      <c r="ZY340" s="54"/>
      <c r="ZZ340" s="54"/>
      <c r="AAA340" s="54"/>
      <c r="AAB340" s="54"/>
      <c r="AAC340" s="54"/>
      <c r="AAD340" s="54"/>
      <c r="AAE340" s="54"/>
      <c r="AAF340" s="54"/>
      <c r="AAG340" s="54"/>
      <c r="AAH340" s="54"/>
      <c r="AAI340" s="54"/>
      <c r="AAJ340" s="54"/>
      <c r="AAK340" s="54"/>
      <c r="AAL340" s="54"/>
      <c r="AAM340" s="54"/>
      <c r="AAN340" s="54"/>
      <c r="AAO340" s="54"/>
      <c r="AAP340" s="54"/>
      <c r="AAQ340" s="54"/>
      <c r="AAR340" s="54"/>
      <c r="AAS340" s="54"/>
      <c r="AAT340" s="54"/>
      <c r="AAU340" s="54"/>
      <c r="AAV340" s="54"/>
      <c r="AAW340" s="54"/>
      <c r="AAX340" s="54"/>
      <c r="AAY340" s="54"/>
      <c r="AAZ340" s="54"/>
      <c r="ABA340" s="54"/>
      <c r="ABB340" s="54"/>
      <c r="ABC340" s="54"/>
      <c r="ABD340" s="54"/>
      <c r="ABE340" s="54"/>
      <c r="ABF340" s="54"/>
      <c r="ABG340" s="54"/>
      <c r="ABH340" s="54"/>
      <c r="ABI340" s="54"/>
      <c r="ABJ340" s="54"/>
      <c r="ABK340" s="54"/>
      <c r="ABL340" s="54"/>
      <c r="ABM340" s="54"/>
      <c r="ABN340" s="54"/>
      <c r="ABO340" s="54"/>
      <c r="ABP340" s="54"/>
      <c r="ABQ340" s="54"/>
      <c r="ABR340" s="54"/>
      <c r="ABS340" s="54"/>
      <c r="ABT340" s="54"/>
      <c r="ABU340" s="54"/>
      <c r="ABV340" s="54"/>
      <c r="ABW340" s="54"/>
      <c r="ABX340" s="54"/>
      <c r="ABY340" s="54"/>
      <c r="ABZ340" s="54"/>
      <c r="ACA340" s="54"/>
      <c r="ACB340" s="54"/>
      <c r="ACC340" s="54"/>
      <c r="ACD340" s="54"/>
      <c r="ACE340" s="54"/>
      <c r="ACF340" s="54"/>
      <c r="ACG340" s="54"/>
      <c r="ACH340" s="54"/>
      <c r="ACI340" s="54"/>
      <c r="ACJ340" s="54"/>
      <c r="ACK340" s="54"/>
      <c r="ACL340" s="54"/>
      <c r="ACM340" s="54"/>
      <c r="ACN340" s="54"/>
      <c r="ACO340" s="54"/>
      <c r="ACP340" s="54"/>
      <c r="ACQ340" s="54"/>
      <c r="ACR340" s="54"/>
      <c r="ACS340" s="54"/>
      <c r="ACT340" s="54"/>
      <c r="ACU340" s="54"/>
      <c r="ACV340" s="54"/>
      <c r="ACW340" s="54"/>
      <c r="ACX340" s="54"/>
      <c r="ACY340" s="54"/>
      <c r="ACZ340" s="54"/>
      <c r="ADA340" s="54"/>
      <c r="ADB340" s="54"/>
      <c r="ADC340" s="54"/>
      <c r="ADD340" s="54"/>
      <c r="ADE340" s="54"/>
      <c r="ADF340" s="54"/>
      <c r="ADG340" s="54"/>
      <c r="ADH340" s="54"/>
      <c r="ADI340" s="54"/>
      <c r="ADJ340" s="54"/>
      <c r="ADK340" s="54"/>
      <c r="ADL340" s="54"/>
      <c r="ADM340" s="54"/>
      <c r="ADN340" s="54"/>
      <c r="ADO340" s="54"/>
      <c r="ADP340" s="54"/>
      <c r="ADQ340" s="54"/>
      <c r="ADR340" s="54"/>
      <c r="ADS340" s="54"/>
      <c r="ADT340" s="54"/>
      <c r="ADU340" s="54"/>
      <c r="ADV340" s="54"/>
      <c r="ADW340" s="54"/>
      <c r="ADX340" s="54"/>
      <c r="ADY340" s="54"/>
      <c r="ADZ340" s="54"/>
      <c r="AEA340" s="54"/>
      <c r="AEB340" s="54"/>
      <c r="AEC340" s="54"/>
      <c r="AED340" s="54"/>
      <c r="AEE340" s="54"/>
      <c r="AEF340" s="54"/>
      <c r="AEG340" s="54"/>
      <c r="AEH340" s="54"/>
      <c r="AEI340" s="54"/>
      <c r="AEJ340" s="54"/>
      <c r="AEK340" s="54"/>
      <c r="AEL340" s="54"/>
      <c r="AEM340" s="54"/>
      <c r="AEN340" s="54"/>
      <c r="AEO340" s="54"/>
      <c r="AEP340" s="54"/>
      <c r="AEQ340" s="54"/>
      <c r="AER340" s="54"/>
      <c r="AES340" s="54"/>
      <c r="AET340" s="54"/>
      <c r="AEU340" s="54"/>
      <c r="AEV340" s="54"/>
      <c r="AEW340" s="54"/>
      <c r="AEX340" s="54"/>
      <c r="AEY340" s="54"/>
      <c r="AEZ340" s="54"/>
      <c r="AFA340" s="54"/>
      <c r="AFB340" s="54"/>
      <c r="AFC340" s="54"/>
      <c r="AFD340" s="54"/>
      <c r="AFE340" s="54"/>
      <c r="AFF340" s="54"/>
      <c r="AFG340" s="54"/>
      <c r="AFH340" s="54"/>
      <c r="AFI340" s="54"/>
      <c r="AFJ340" s="54"/>
      <c r="AFK340" s="54"/>
      <c r="AFL340" s="54"/>
      <c r="AFM340" s="54"/>
      <c r="AFN340" s="54"/>
      <c r="AFO340" s="54"/>
      <c r="AFP340" s="54"/>
      <c r="AFQ340" s="54"/>
      <c r="AFR340" s="54"/>
      <c r="AFS340" s="54"/>
      <c r="AFT340" s="54"/>
      <c r="AFU340" s="54"/>
      <c r="AFV340" s="54"/>
      <c r="AFW340" s="54"/>
      <c r="AFX340" s="54"/>
      <c r="AFY340" s="54"/>
      <c r="AFZ340" s="54"/>
      <c r="AGA340" s="54"/>
      <c r="AGB340" s="54"/>
      <c r="AGC340" s="54"/>
      <c r="AGD340" s="54"/>
      <c r="AGE340" s="54"/>
      <c r="AGF340" s="54"/>
      <c r="AGG340" s="54"/>
      <c r="AGH340" s="54"/>
      <c r="AGI340" s="54"/>
      <c r="AGJ340" s="54"/>
      <c r="AGK340" s="54"/>
      <c r="AGL340" s="54"/>
      <c r="AGM340" s="54"/>
      <c r="AGN340" s="54"/>
      <c r="AGO340" s="54"/>
      <c r="AGP340" s="54"/>
      <c r="AGQ340" s="54"/>
      <c r="AGR340" s="54"/>
      <c r="AGS340" s="54"/>
      <c r="AGT340" s="54"/>
      <c r="AGU340" s="54"/>
      <c r="AGV340" s="54"/>
      <c r="AGW340" s="54"/>
      <c r="AGX340" s="54"/>
      <c r="AGY340" s="54"/>
      <c r="AGZ340" s="54"/>
      <c r="AHA340" s="54"/>
      <c r="AHB340" s="54"/>
      <c r="AHC340" s="54"/>
      <c r="AHD340" s="54"/>
      <c r="AHE340" s="54"/>
      <c r="AHF340" s="54"/>
      <c r="AHG340" s="54"/>
      <c r="AHH340" s="54"/>
      <c r="AHI340" s="54"/>
      <c r="AHJ340" s="54"/>
      <c r="AHK340" s="54"/>
      <c r="AHL340" s="54"/>
      <c r="AHM340" s="54"/>
      <c r="AHN340" s="54"/>
      <c r="AHO340" s="54"/>
      <c r="AHP340" s="54"/>
      <c r="AHQ340" s="54"/>
      <c r="AHR340" s="54"/>
      <c r="AHS340" s="54"/>
      <c r="AHT340" s="54"/>
      <c r="AHU340" s="54"/>
      <c r="AHV340" s="54"/>
      <c r="AHW340" s="54"/>
      <c r="AHX340" s="54"/>
      <c r="AHY340" s="54"/>
      <c r="AHZ340" s="54"/>
      <c r="AIA340" s="54"/>
      <c r="AIB340" s="54"/>
      <c r="AIC340" s="54"/>
      <c r="AID340" s="54"/>
      <c r="AIE340" s="54"/>
      <c r="AIF340" s="54"/>
      <c r="AIG340" s="54"/>
      <c r="AIH340" s="54"/>
      <c r="AII340" s="54"/>
      <c r="AIJ340" s="54"/>
      <c r="AIK340" s="54"/>
      <c r="AIL340" s="54"/>
      <c r="AIM340" s="54"/>
      <c r="AIN340" s="54"/>
      <c r="AIO340" s="54"/>
      <c r="AIP340" s="54"/>
      <c r="AIQ340" s="54"/>
      <c r="AIR340" s="54"/>
      <c r="AIS340" s="54"/>
      <c r="AIT340" s="54"/>
      <c r="AIU340" s="54"/>
      <c r="AIV340" s="54"/>
      <c r="AIW340" s="54"/>
      <c r="AIX340" s="54"/>
      <c r="AIY340" s="54"/>
      <c r="AIZ340" s="54"/>
      <c r="AJA340" s="54"/>
      <c r="AJB340" s="54"/>
      <c r="AJC340" s="54"/>
      <c r="AJD340" s="54"/>
      <c r="AJE340" s="54"/>
      <c r="AJF340" s="54"/>
      <c r="AJG340" s="54"/>
      <c r="AJH340" s="54"/>
      <c r="AJI340" s="54"/>
      <c r="AJJ340" s="54"/>
      <c r="AJK340" s="54"/>
      <c r="AJL340" s="54"/>
      <c r="AJM340" s="54"/>
      <c r="AJN340" s="54"/>
      <c r="AJO340" s="54"/>
      <c r="AJP340" s="54"/>
      <c r="AJQ340" s="54"/>
      <c r="AJR340" s="54"/>
      <c r="AJS340" s="54"/>
      <c r="AJT340" s="54"/>
      <c r="AJU340" s="54"/>
      <c r="AJV340" s="54"/>
      <c r="AJW340" s="54"/>
      <c r="AJX340" s="54"/>
      <c r="AJY340" s="54"/>
      <c r="AJZ340" s="54"/>
      <c r="AKA340" s="54"/>
      <c r="AKB340" s="54"/>
      <c r="AKC340" s="54"/>
      <c r="AKD340" s="54"/>
      <c r="AKE340" s="54"/>
      <c r="AKF340" s="54"/>
      <c r="AKG340" s="54"/>
      <c r="AKH340" s="54"/>
      <c r="AKI340" s="54"/>
      <c r="AKJ340" s="54"/>
      <c r="AKK340" s="54"/>
      <c r="AKL340" s="54"/>
      <c r="AKM340" s="54"/>
      <c r="AKN340" s="54"/>
      <c r="AKO340" s="54"/>
      <c r="AKP340" s="54"/>
      <c r="AKQ340" s="54"/>
      <c r="AKR340" s="54"/>
      <c r="AKS340" s="54"/>
      <c r="AKT340" s="54"/>
      <c r="AKU340" s="54"/>
      <c r="AKV340" s="54"/>
      <c r="AKW340" s="54"/>
      <c r="AKX340" s="54"/>
      <c r="AKY340" s="54"/>
      <c r="AKZ340" s="54"/>
      <c r="ALA340" s="54"/>
      <c r="ALB340" s="54"/>
      <c r="ALC340" s="54"/>
      <c r="ALD340" s="54"/>
      <c r="ALE340" s="54"/>
      <c r="ALF340" s="54"/>
      <c r="ALG340" s="54"/>
      <c r="ALH340" s="54"/>
      <c r="ALI340" s="54"/>
      <c r="ALJ340" s="54"/>
      <c r="ALK340" s="54"/>
      <c r="ALL340" s="54"/>
      <c r="ALM340" s="54"/>
      <c r="ALN340" s="54"/>
      <c r="ALO340" s="54"/>
      <c r="ALP340" s="54"/>
      <c r="ALQ340" s="54"/>
      <c r="ALR340" s="54"/>
      <c r="ALS340" s="54"/>
      <c r="ALT340" s="54"/>
    </row>
    <row r="341" spans="1:1008" customFormat="1" ht="80.099999999999994" customHeight="1" thickBot="1">
      <c r="A341" s="55" t="s">
        <v>106</v>
      </c>
      <c r="B341" s="241" t="s">
        <v>131</v>
      </c>
      <c r="C341" s="242"/>
      <c r="D341" s="243"/>
      <c r="E341" s="8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4"/>
      <c r="BQ341" s="54"/>
      <c r="BR341" s="54"/>
      <c r="BS341" s="54"/>
      <c r="BT341" s="54"/>
      <c r="BU341" s="54"/>
      <c r="BV341" s="54"/>
      <c r="BW341" s="54"/>
      <c r="BX341" s="54"/>
      <c r="BY341" s="54"/>
      <c r="BZ341" s="54"/>
      <c r="CA341" s="54"/>
      <c r="CB341" s="54"/>
      <c r="CC341" s="54"/>
      <c r="CD341" s="54"/>
      <c r="CE341" s="54"/>
      <c r="CF341" s="54"/>
      <c r="CG341" s="54"/>
      <c r="CH341" s="54"/>
      <c r="CI341" s="54"/>
      <c r="CJ341" s="54"/>
      <c r="CK341" s="54"/>
      <c r="CL341" s="54"/>
      <c r="CM341" s="54"/>
      <c r="CN341" s="54"/>
      <c r="CO341" s="54"/>
      <c r="CP341" s="54"/>
      <c r="CQ341" s="54"/>
      <c r="CR341" s="54"/>
      <c r="CS341" s="54"/>
      <c r="CT341" s="54"/>
      <c r="CU341" s="54"/>
      <c r="CV341" s="54"/>
      <c r="CW341" s="54"/>
      <c r="CX341" s="54"/>
      <c r="CY341" s="54"/>
      <c r="CZ341" s="54"/>
      <c r="DA341" s="54"/>
      <c r="DB341" s="54"/>
      <c r="DC341" s="54"/>
      <c r="DD341" s="54"/>
      <c r="DE341" s="54"/>
      <c r="DF341" s="54"/>
      <c r="DG341" s="54"/>
      <c r="DH341" s="54"/>
      <c r="DI341" s="54"/>
      <c r="DJ341" s="54"/>
      <c r="DK341" s="54"/>
      <c r="DL341" s="54"/>
      <c r="DM341" s="54"/>
      <c r="DN341" s="54"/>
      <c r="DO341" s="54"/>
      <c r="DP341" s="54"/>
      <c r="DQ341" s="54"/>
      <c r="DR341" s="54"/>
      <c r="DS341" s="54"/>
      <c r="DT341" s="54"/>
      <c r="DU341" s="54"/>
      <c r="DV341" s="54"/>
      <c r="DW341" s="54"/>
      <c r="DX341" s="54"/>
      <c r="DY341" s="54"/>
      <c r="DZ341" s="54"/>
      <c r="EA341" s="54"/>
      <c r="EB341" s="54"/>
      <c r="EC341" s="54"/>
      <c r="ED341" s="54"/>
      <c r="EE341" s="54"/>
      <c r="EF341" s="54"/>
      <c r="EG341" s="54"/>
      <c r="EH341" s="54"/>
      <c r="EI341" s="54"/>
      <c r="EJ341" s="54"/>
      <c r="EK341" s="54"/>
      <c r="EL341" s="54"/>
      <c r="EM341" s="54"/>
      <c r="EN341" s="54"/>
      <c r="EO341" s="54"/>
      <c r="EP341" s="54"/>
      <c r="EQ341" s="54"/>
      <c r="ER341" s="54"/>
      <c r="ES341" s="54"/>
      <c r="ET341" s="54"/>
      <c r="EU341" s="54"/>
      <c r="EV341" s="54"/>
      <c r="EW341" s="54"/>
      <c r="EX341" s="54"/>
      <c r="EY341" s="54"/>
      <c r="EZ341" s="54"/>
      <c r="FA341" s="54"/>
      <c r="FB341" s="54"/>
      <c r="FC341" s="54"/>
      <c r="FD341" s="54"/>
      <c r="FE341" s="54"/>
      <c r="FF341" s="54"/>
      <c r="FG341" s="54"/>
      <c r="FH341" s="54"/>
      <c r="FI341" s="54"/>
      <c r="FJ341" s="54"/>
      <c r="FK341" s="54"/>
      <c r="FL341" s="54"/>
      <c r="FM341" s="54"/>
      <c r="FN341" s="54"/>
      <c r="FO341" s="54"/>
      <c r="FP341" s="54"/>
      <c r="FQ341" s="54"/>
      <c r="FR341" s="54"/>
      <c r="FS341" s="54"/>
      <c r="FT341" s="54"/>
      <c r="FU341" s="54"/>
      <c r="FV341" s="54"/>
      <c r="FW341" s="54"/>
      <c r="FX341" s="54"/>
      <c r="FY341" s="54"/>
      <c r="FZ341" s="54"/>
      <c r="GA341" s="54"/>
      <c r="GB341" s="54"/>
      <c r="GC341" s="54"/>
      <c r="GD341" s="54"/>
      <c r="GE341" s="54"/>
      <c r="GF341" s="54"/>
      <c r="GG341" s="54"/>
      <c r="GH341" s="54"/>
      <c r="GI341" s="54"/>
      <c r="GJ341" s="54"/>
      <c r="GK341" s="54"/>
      <c r="GL341" s="54"/>
      <c r="GM341" s="54"/>
      <c r="GN341" s="54"/>
      <c r="GO341" s="54"/>
      <c r="GP341" s="54"/>
      <c r="GQ341" s="54"/>
      <c r="GR341" s="54"/>
      <c r="GS341" s="54"/>
      <c r="GT341" s="54"/>
      <c r="GU341" s="54"/>
      <c r="GV341" s="54"/>
      <c r="GW341" s="54"/>
      <c r="GX341" s="54"/>
      <c r="GY341" s="54"/>
      <c r="GZ341" s="54"/>
      <c r="HA341" s="54"/>
      <c r="HB341" s="54"/>
      <c r="HC341" s="54"/>
      <c r="HD341" s="54"/>
      <c r="HE341" s="54"/>
      <c r="HF341" s="54"/>
      <c r="HG341" s="54"/>
      <c r="HH341" s="54"/>
      <c r="HI341" s="54"/>
      <c r="HJ341" s="54"/>
      <c r="HK341" s="54"/>
      <c r="HL341" s="54"/>
      <c r="HM341" s="54"/>
      <c r="HN341" s="54"/>
      <c r="HO341" s="54"/>
      <c r="HP341" s="54"/>
      <c r="HQ341" s="54"/>
      <c r="HR341" s="54"/>
      <c r="HS341" s="54"/>
      <c r="HT341" s="54"/>
      <c r="HU341" s="54"/>
      <c r="HV341" s="54"/>
      <c r="HW341" s="54"/>
      <c r="HX341" s="54"/>
      <c r="HY341" s="54"/>
      <c r="HZ341" s="54"/>
      <c r="IA341" s="54"/>
      <c r="IB341" s="54"/>
      <c r="IC341" s="54"/>
      <c r="ID341" s="54"/>
      <c r="IE341" s="54"/>
      <c r="IF341" s="54"/>
      <c r="IG341" s="54"/>
      <c r="IH341" s="54"/>
      <c r="II341" s="54"/>
      <c r="IJ341" s="54"/>
      <c r="IK341" s="54"/>
      <c r="IL341" s="54"/>
      <c r="IM341" s="54"/>
      <c r="IN341" s="54"/>
      <c r="IO341" s="54"/>
      <c r="IP341" s="54"/>
      <c r="IQ341" s="54"/>
      <c r="IR341" s="54"/>
      <c r="IS341" s="54"/>
      <c r="IT341" s="54"/>
      <c r="IU341" s="54"/>
      <c r="IV341" s="54"/>
      <c r="IW341" s="54"/>
      <c r="IX341" s="54"/>
      <c r="IY341" s="54"/>
      <c r="IZ341" s="54"/>
      <c r="JA341" s="54"/>
      <c r="JB341" s="54"/>
      <c r="JC341" s="54"/>
      <c r="JD341" s="54"/>
      <c r="JE341" s="54"/>
      <c r="JF341" s="54"/>
      <c r="JG341" s="54"/>
      <c r="JH341" s="54"/>
      <c r="JI341" s="54"/>
      <c r="JJ341" s="54"/>
      <c r="JK341" s="54"/>
      <c r="JL341" s="54"/>
      <c r="JM341" s="54"/>
      <c r="JN341" s="54"/>
      <c r="JO341" s="54"/>
      <c r="JP341" s="54"/>
      <c r="JQ341" s="54"/>
      <c r="JR341" s="54"/>
      <c r="JS341" s="54"/>
      <c r="JT341" s="54"/>
      <c r="JU341" s="54"/>
      <c r="JV341" s="54"/>
      <c r="JW341" s="54"/>
      <c r="JX341" s="54"/>
      <c r="JY341" s="54"/>
      <c r="JZ341" s="54"/>
      <c r="KA341" s="54"/>
      <c r="KB341" s="54"/>
      <c r="KC341" s="54"/>
      <c r="KD341" s="54"/>
      <c r="KE341" s="54"/>
      <c r="KF341" s="54"/>
      <c r="KG341" s="54"/>
      <c r="KH341" s="54"/>
      <c r="KI341" s="54"/>
      <c r="KJ341" s="54"/>
      <c r="KK341" s="54"/>
      <c r="KL341" s="54"/>
      <c r="KM341" s="54"/>
      <c r="KN341" s="54"/>
      <c r="KO341" s="54"/>
      <c r="KP341" s="54"/>
      <c r="KQ341" s="54"/>
      <c r="KR341" s="54"/>
      <c r="KS341" s="54"/>
      <c r="KT341" s="54"/>
      <c r="KU341" s="54"/>
      <c r="KV341" s="54"/>
      <c r="KW341" s="54"/>
      <c r="KX341" s="54"/>
      <c r="KY341" s="54"/>
      <c r="KZ341" s="54"/>
      <c r="LA341" s="54"/>
      <c r="LB341" s="54"/>
      <c r="LC341" s="54"/>
      <c r="LD341" s="54"/>
      <c r="LE341" s="54"/>
      <c r="LF341" s="54"/>
      <c r="LG341" s="54"/>
      <c r="LH341" s="54"/>
      <c r="LI341" s="54"/>
      <c r="LJ341" s="54"/>
      <c r="LK341" s="54"/>
      <c r="LL341" s="54"/>
      <c r="LM341" s="54"/>
      <c r="LN341" s="54"/>
      <c r="LO341" s="54"/>
      <c r="LP341" s="54"/>
      <c r="LQ341" s="54"/>
      <c r="LR341" s="54"/>
      <c r="LS341" s="54"/>
      <c r="LT341" s="54"/>
      <c r="LU341" s="54"/>
      <c r="LV341" s="54"/>
      <c r="LW341" s="54"/>
      <c r="LX341" s="54"/>
      <c r="LY341" s="54"/>
      <c r="LZ341" s="54"/>
      <c r="MA341" s="54"/>
      <c r="MB341" s="54"/>
      <c r="MC341" s="54"/>
      <c r="MD341" s="54"/>
      <c r="ME341" s="54"/>
      <c r="MF341" s="54"/>
      <c r="MG341" s="54"/>
      <c r="MH341" s="54"/>
      <c r="MI341" s="54"/>
      <c r="MJ341" s="54"/>
      <c r="MK341" s="54"/>
      <c r="ML341" s="54"/>
      <c r="MM341" s="54"/>
      <c r="MN341" s="54"/>
      <c r="MO341" s="54"/>
      <c r="MP341" s="54"/>
      <c r="MQ341" s="54"/>
      <c r="MR341" s="54"/>
      <c r="MS341" s="54"/>
      <c r="MT341" s="54"/>
      <c r="MU341" s="54"/>
      <c r="MV341" s="54"/>
      <c r="MW341" s="54"/>
      <c r="MX341" s="54"/>
      <c r="MY341" s="54"/>
      <c r="MZ341" s="54"/>
      <c r="NA341" s="54"/>
      <c r="NB341" s="54"/>
      <c r="NC341" s="54"/>
      <c r="ND341" s="54"/>
      <c r="NE341" s="54"/>
      <c r="NF341" s="54"/>
      <c r="NG341" s="54"/>
      <c r="NH341" s="54"/>
      <c r="NI341" s="54"/>
      <c r="NJ341" s="54"/>
      <c r="NK341" s="54"/>
      <c r="NL341" s="54"/>
      <c r="NM341" s="54"/>
      <c r="NN341" s="54"/>
      <c r="NO341" s="54"/>
      <c r="NP341" s="54"/>
      <c r="NQ341" s="54"/>
      <c r="NR341" s="54"/>
      <c r="NS341" s="54"/>
      <c r="NT341" s="54"/>
      <c r="NU341" s="54"/>
      <c r="NV341" s="54"/>
      <c r="NW341" s="54"/>
      <c r="NX341" s="54"/>
      <c r="NY341" s="54"/>
      <c r="NZ341" s="54"/>
      <c r="OA341" s="54"/>
      <c r="OB341" s="54"/>
      <c r="OC341" s="54"/>
      <c r="OD341" s="54"/>
      <c r="OE341" s="54"/>
      <c r="OF341" s="54"/>
      <c r="OG341" s="54"/>
      <c r="OH341" s="54"/>
      <c r="OI341" s="54"/>
      <c r="OJ341" s="54"/>
      <c r="OK341" s="54"/>
      <c r="OL341" s="54"/>
      <c r="OM341" s="54"/>
      <c r="ON341" s="54"/>
      <c r="OO341" s="54"/>
      <c r="OP341" s="54"/>
      <c r="OQ341" s="54"/>
      <c r="OR341" s="54"/>
      <c r="OS341" s="54"/>
      <c r="OT341" s="54"/>
      <c r="OU341" s="54"/>
      <c r="OV341" s="54"/>
      <c r="OW341" s="54"/>
      <c r="OX341" s="54"/>
      <c r="OY341" s="54"/>
      <c r="OZ341" s="54"/>
      <c r="PA341" s="54"/>
      <c r="PB341" s="54"/>
      <c r="PC341" s="54"/>
      <c r="PD341" s="54"/>
      <c r="PE341" s="54"/>
      <c r="PF341" s="54"/>
      <c r="PG341" s="54"/>
      <c r="PH341" s="54"/>
      <c r="PI341" s="54"/>
      <c r="PJ341" s="54"/>
      <c r="PK341" s="54"/>
      <c r="PL341" s="54"/>
      <c r="PM341" s="54"/>
      <c r="PN341" s="54"/>
      <c r="PO341" s="54"/>
      <c r="PP341" s="54"/>
      <c r="PQ341" s="54"/>
      <c r="PR341" s="54"/>
      <c r="PS341" s="54"/>
      <c r="PT341" s="54"/>
      <c r="PU341" s="54"/>
      <c r="PV341" s="54"/>
      <c r="PW341" s="54"/>
      <c r="PX341" s="54"/>
      <c r="PY341" s="54"/>
      <c r="PZ341" s="54"/>
      <c r="QA341" s="54"/>
      <c r="QB341" s="54"/>
      <c r="QC341" s="54"/>
      <c r="QD341" s="54"/>
      <c r="QE341" s="54"/>
      <c r="QF341" s="54"/>
      <c r="QG341" s="54"/>
      <c r="QH341" s="54"/>
      <c r="QI341" s="54"/>
      <c r="QJ341" s="54"/>
      <c r="QK341" s="54"/>
      <c r="QL341" s="54"/>
      <c r="QM341" s="54"/>
      <c r="QN341" s="54"/>
      <c r="QO341" s="54"/>
      <c r="QP341" s="54"/>
      <c r="QQ341" s="54"/>
      <c r="QR341" s="54"/>
      <c r="QS341" s="54"/>
      <c r="QT341" s="54"/>
      <c r="QU341" s="54"/>
      <c r="QV341" s="54"/>
      <c r="QW341" s="54"/>
      <c r="QX341" s="54"/>
      <c r="QY341" s="54"/>
      <c r="QZ341" s="54"/>
      <c r="RA341" s="54"/>
      <c r="RB341" s="54"/>
      <c r="RC341" s="54"/>
      <c r="RD341" s="54"/>
      <c r="RE341" s="54"/>
      <c r="RF341" s="54"/>
      <c r="RG341" s="54"/>
      <c r="RH341" s="54"/>
      <c r="RI341" s="54"/>
      <c r="RJ341" s="54"/>
      <c r="RK341" s="54"/>
      <c r="RL341" s="54"/>
      <c r="RM341" s="54"/>
      <c r="RN341" s="54"/>
      <c r="RO341" s="54"/>
      <c r="RP341" s="54"/>
      <c r="RQ341" s="54"/>
      <c r="RR341" s="54"/>
      <c r="RS341" s="54"/>
      <c r="RT341" s="54"/>
      <c r="RU341" s="54"/>
      <c r="RV341" s="54"/>
      <c r="RW341" s="54"/>
      <c r="RX341" s="54"/>
      <c r="RY341" s="54"/>
      <c r="RZ341" s="54"/>
      <c r="SA341" s="54"/>
      <c r="SB341" s="54"/>
      <c r="SC341" s="54"/>
      <c r="SD341" s="54"/>
      <c r="SE341" s="54"/>
      <c r="SF341" s="54"/>
      <c r="SG341" s="54"/>
      <c r="SH341" s="54"/>
      <c r="SI341" s="54"/>
      <c r="SJ341" s="54"/>
      <c r="SK341" s="54"/>
      <c r="SL341" s="54"/>
      <c r="SM341" s="54"/>
      <c r="SN341" s="54"/>
      <c r="SO341" s="54"/>
      <c r="SP341" s="54"/>
      <c r="SQ341" s="54"/>
      <c r="SR341" s="54"/>
      <c r="SS341" s="54"/>
      <c r="ST341" s="54"/>
      <c r="SU341" s="54"/>
      <c r="SV341" s="54"/>
      <c r="SW341" s="54"/>
      <c r="SX341" s="54"/>
      <c r="SY341" s="54"/>
      <c r="SZ341" s="54"/>
      <c r="TA341" s="54"/>
      <c r="TB341" s="54"/>
      <c r="TC341" s="54"/>
      <c r="TD341" s="54"/>
      <c r="TE341" s="54"/>
      <c r="TF341" s="54"/>
      <c r="TG341" s="54"/>
      <c r="TH341" s="54"/>
      <c r="TI341" s="54"/>
      <c r="TJ341" s="54"/>
      <c r="TK341" s="54"/>
      <c r="TL341" s="54"/>
      <c r="TM341" s="54"/>
      <c r="TN341" s="54"/>
      <c r="TO341" s="54"/>
      <c r="TP341" s="54"/>
      <c r="TQ341" s="54"/>
      <c r="TR341" s="54"/>
      <c r="TS341" s="54"/>
      <c r="TT341" s="54"/>
      <c r="TU341" s="54"/>
      <c r="TV341" s="54"/>
      <c r="TW341" s="54"/>
      <c r="TX341" s="54"/>
      <c r="TY341" s="54"/>
      <c r="TZ341" s="54"/>
      <c r="UA341" s="54"/>
      <c r="UB341" s="54"/>
      <c r="UC341" s="54"/>
      <c r="UD341" s="54"/>
      <c r="UE341" s="54"/>
      <c r="UF341" s="54"/>
      <c r="UG341" s="54"/>
      <c r="UH341" s="54"/>
      <c r="UI341" s="54"/>
      <c r="UJ341" s="54"/>
      <c r="UK341" s="54"/>
      <c r="UL341" s="54"/>
      <c r="UM341" s="54"/>
      <c r="UN341" s="54"/>
      <c r="UO341" s="54"/>
      <c r="UP341" s="54"/>
      <c r="UQ341" s="54"/>
      <c r="UR341" s="54"/>
      <c r="US341" s="54"/>
      <c r="UT341" s="54"/>
      <c r="UU341" s="54"/>
      <c r="UV341" s="54"/>
      <c r="UW341" s="54"/>
      <c r="UX341" s="54"/>
      <c r="UY341" s="54"/>
      <c r="UZ341" s="54"/>
      <c r="VA341" s="54"/>
      <c r="VB341" s="54"/>
      <c r="VC341" s="54"/>
      <c r="VD341" s="54"/>
      <c r="VE341" s="54"/>
      <c r="VF341" s="54"/>
      <c r="VG341" s="54"/>
      <c r="VH341" s="54"/>
      <c r="VI341" s="54"/>
      <c r="VJ341" s="54"/>
      <c r="VK341" s="54"/>
      <c r="VL341" s="54"/>
      <c r="VM341" s="54"/>
      <c r="VN341" s="54"/>
      <c r="VO341" s="54"/>
      <c r="VP341" s="54"/>
      <c r="VQ341" s="54"/>
      <c r="VR341" s="54"/>
      <c r="VS341" s="54"/>
      <c r="VT341" s="54"/>
      <c r="VU341" s="54"/>
      <c r="VV341" s="54"/>
      <c r="VW341" s="54"/>
      <c r="VX341" s="54"/>
      <c r="VY341" s="54"/>
      <c r="VZ341" s="54"/>
      <c r="WA341" s="54"/>
      <c r="WB341" s="54"/>
      <c r="WC341" s="54"/>
      <c r="WD341" s="54"/>
      <c r="WE341" s="54"/>
      <c r="WF341" s="54"/>
      <c r="WG341" s="54"/>
      <c r="WH341" s="54"/>
      <c r="WI341" s="54"/>
      <c r="WJ341" s="54"/>
      <c r="WK341" s="54"/>
      <c r="WL341" s="54"/>
      <c r="WM341" s="54"/>
      <c r="WN341" s="54"/>
      <c r="WO341" s="54"/>
      <c r="WP341" s="54"/>
      <c r="WQ341" s="54"/>
      <c r="WR341" s="54"/>
      <c r="WS341" s="54"/>
      <c r="WT341" s="54"/>
      <c r="WU341" s="54"/>
      <c r="WV341" s="54"/>
      <c r="WW341" s="54"/>
      <c r="WX341" s="54"/>
      <c r="WY341" s="54"/>
      <c r="WZ341" s="54"/>
      <c r="XA341" s="54"/>
      <c r="XB341" s="54"/>
      <c r="XC341" s="54"/>
      <c r="XD341" s="54"/>
      <c r="XE341" s="54"/>
      <c r="XF341" s="54"/>
      <c r="XG341" s="54"/>
      <c r="XH341" s="54"/>
      <c r="XI341" s="54"/>
      <c r="XJ341" s="54"/>
      <c r="XK341" s="54"/>
      <c r="XL341" s="54"/>
      <c r="XM341" s="54"/>
      <c r="XN341" s="54"/>
      <c r="XO341" s="54"/>
      <c r="XP341" s="54"/>
      <c r="XQ341" s="54"/>
      <c r="XR341" s="54"/>
      <c r="XS341" s="54"/>
      <c r="XT341" s="54"/>
      <c r="XU341" s="54"/>
      <c r="XV341" s="54"/>
      <c r="XW341" s="54"/>
      <c r="XX341" s="54"/>
      <c r="XY341" s="54"/>
      <c r="XZ341" s="54"/>
      <c r="YA341" s="54"/>
      <c r="YB341" s="54"/>
      <c r="YC341" s="54"/>
      <c r="YD341" s="54"/>
      <c r="YE341" s="54"/>
      <c r="YF341" s="54"/>
      <c r="YG341" s="54"/>
      <c r="YH341" s="54"/>
      <c r="YI341" s="54"/>
      <c r="YJ341" s="54"/>
      <c r="YK341" s="54"/>
      <c r="YL341" s="54"/>
      <c r="YM341" s="54"/>
      <c r="YN341" s="54"/>
      <c r="YO341" s="54"/>
      <c r="YP341" s="54"/>
      <c r="YQ341" s="54"/>
      <c r="YR341" s="54"/>
      <c r="YS341" s="54"/>
      <c r="YT341" s="54"/>
      <c r="YU341" s="54"/>
      <c r="YV341" s="54"/>
      <c r="YW341" s="54"/>
      <c r="YX341" s="54"/>
      <c r="YY341" s="54"/>
      <c r="YZ341" s="54"/>
      <c r="ZA341" s="54"/>
      <c r="ZB341" s="54"/>
      <c r="ZC341" s="54"/>
      <c r="ZD341" s="54"/>
      <c r="ZE341" s="54"/>
      <c r="ZF341" s="54"/>
      <c r="ZG341" s="54"/>
      <c r="ZH341" s="54"/>
      <c r="ZI341" s="54"/>
      <c r="ZJ341" s="54"/>
      <c r="ZK341" s="54"/>
      <c r="ZL341" s="54"/>
      <c r="ZM341" s="54"/>
      <c r="ZN341" s="54"/>
      <c r="ZO341" s="54"/>
      <c r="ZP341" s="54"/>
      <c r="ZQ341" s="54"/>
      <c r="ZR341" s="54"/>
      <c r="ZS341" s="54"/>
      <c r="ZT341" s="54"/>
      <c r="ZU341" s="54"/>
      <c r="ZV341" s="54"/>
      <c r="ZW341" s="54"/>
      <c r="ZX341" s="54"/>
      <c r="ZY341" s="54"/>
      <c r="ZZ341" s="54"/>
      <c r="AAA341" s="54"/>
      <c r="AAB341" s="54"/>
      <c r="AAC341" s="54"/>
      <c r="AAD341" s="54"/>
      <c r="AAE341" s="54"/>
      <c r="AAF341" s="54"/>
      <c r="AAG341" s="54"/>
      <c r="AAH341" s="54"/>
      <c r="AAI341" s="54"/>
      <c r="AAJ341" s="54"/>
      <c r="AAK341" s="54"/>
      <c r="AAL341" s="54"/>
      <c r="AAM341" s="54"/>
      <c r="AAN341" s="54"/>
      <c r="AAO341" s="54"/>
      <c r="AAP341" s="54"/>
      <c r="AAQ341" s="54"/>
      <c r="AAR341" s="54"/>
      <c r="AAS341" s="54"/>
      <c r="AAT341" s="54"/>
      <c r="AAU341" s="54"/>
      <c r="AAV341" s="54"/>
      <c r="AAW341" s="54"/>
      <c r="AAX341" s="54"/>
      <c r="AAY341" s="54"/>
      <c r="AAZ341" s="54"/>
      <c r="ABA341" s="54"/>
      <c r="ABB341" s="54"/>
      <c r="ABC341" s="54"/>
      <c r="ABD341" s="54"/>
      <c r="ABE341" s="54"/>
      <c r="ABF341" s="54"/>
      <c r="ABG341" s="54"/>
      <c r="ABH341" s="54"/>
      <c r="ABI341" s="54"/>
      <c r="ABJ341" s="54"/>
      <c r="ABK341" s="54"/>
      <c r="ABL341" s="54"/>
      <c r="ABM341" s="54"/>
      <c r="ABN341" s="54"/>
      <c r="ABO341" s="54"/>
      <c r="ABP341" s="54"/>
      <c r="ABQ341" s="54"/>
      <c r="ABR341" s="54"/>
      <c r="ABS341" s="54"/>
      <c r="ABT341" s="54"/>
      <c r="ABU341" s="54"/>
      <c r="ABV341" s="54"/>
      <c r="ABW341" s="54"/>
      <c r="ABX341" s="54"/>
      <c r="ABY341" s="54"/>
      <c r="ABZ341" s="54"/>
      <c r="ACA341" s="54"/>
      <c r="ACB341" s="54"/>
      <c r="ACC341" s="54"/>
      <c r="ACD341" s="54"/>
      <c r="ACE341" s="54"/>
      <c r="ACF341" s="54"/>
      <c r="ACG341" s="54"/>
      <c r="ACH341" s="54"/>
      <c r="ACI341" s="54"/>
      <c r="ACJ341" s="54"/>
      <c r="ACK341" s="54"/>
      <c r="ACL341" s="54"/>
      <c r="ACM341" s="54"/>
      <c r="ACN341" s="54"/>
      <c r="ACO341" s="54"/>
      <c r="ACP341" s="54"/>
      <c r="ACQ341" s="54"/>
      <c r="ACR341" s="54"/>
      <c r="ACS341" s="54"/>
      <c r="ACT341" s="54"/>
      <c r="ACU341" s="54"/>
      <c r="ACV341" s="54"/>
      <c r="ACW341" s="54"/>
      <c r="ACX341" s="54"/>
      <c r="ACY341" s="54"/>
      <c r="ACZ341" s="54"/>
      <c r="ADA341" s="54"/>
      <c r="ADB341" s="54"/>
      <c r="ADC341" s="54"/>
      <c r="ADD341" s="54"/>
      <c r="ADE341" s="54"/>
      <c r="ADF341" s="54"/>
      <c r="ADG341" s="54"/>
      <c r="ADH341" s="54"/>
      <c r="ADI341" s="54"/>
      <c r="ADJ341" s="54"/>
      <c r="ADK341" s="54"/>
      <c r="ADL341" s="54"/>
      <c r="ADM341" s="54"/>
      <c r="ADN341" s="54"/>
      <c r="ADO341" s="54"/>
      <c r="ADP341" s="54"/>
      <c r="ADQ341" s="54"/>
      <c r="ADR341" s="54"/>
      <c r="ADS341" s="54"/>
      <c r="ADT341" s="54"/>
      <c r="ADU341" s="54"/>
      <c r="ADV341" s="54"/>
      <c r="ADW341" s="54"/>
      <c r="ADX341" s="54"/>
      <c r="ADY341" s="54"/>
      <c r="ADZ341" s="54"/>
      <c r="AEA341" s="54"/>
      <c r="AEB341" s="54"/>
      <c r="AEC341" s="54"/>
      <c r="AED341" s="54"/>
      <c r="AEE341" s="54"/>
      <c r="AEF341" s="54"/>
      <c r="AEG341" s="54"/>
      <c r="AEH341" s="54"/>
      <c r="AEI341" s="54"/>
      <c r="AEJ341" s="54"/>
      <c r="AEK341" s="54"/>
      <c r="AEL341" s="54"/>
      <c r="AEM341" s="54"/>
      <c r="AEN341" s="54"/>
      <c r="AEO341" s="54"/>
      <c r="AEP341" s="54"/>
      <c r="AEQ341" s="54"/>
      <c r="AER341" s="54"/>
      <c r="AES341" s="54"/>
      <c r="AET341" s="54"/>
      <c r="AEU341" s="54"/>
      <c r="AEV341" s="54"/>
      <c r="AEW341" s="54"/>
      <c r="AEX341" s="54"/>
      <c r="AEY341" s="54"/>
      <c r="AEZ341" s="54"/>
      <c r="AFA341" s="54"/>
      <c r="AFB341" s="54"/>
      <c r="AFC341" s="54"/>
      <c r="AFD341" s="54"/>
      <c r="AFE341" s="54"/>
      <c r="AFF341" s="54"/>
      <c r="AFG341" s="54"/>
      <c r="AFH341" s="54"/>
      <c r="AFI341" s="54"/>
      <c r="AFJ341" s="54"/>
      <c r="AFK341" s="54"/>
      <c r="AFL341" s="54"/>
      <c r="AFM341" s="54"/>
      <c r="AFN341" s="54"/>
      <c r="AFO341" s="54"/>
      <c r="AFP341" s="54"/>
      <c r="AFQ341" s="54"/>
      <c r="AFR341" s="54"/>
      <c r="AFS341" s="54"/>
      <c r="AFT341" s="54"/>
      <c r="AFU341" s="54"/>
      <c r="AFV341" s="54"/>
      <c r="AFW341" s="54"/>
      <c r="AFX341" s="54"/>
      <c r="AFY341" s="54"/>
      <c r="AFZ341" s="54"/>
      <c r="AGA341" s="54"/>
      <c r="AGB341" s="54"/>
      <c r="AGC341" s="54"/>
      <c r="AGD341" s="54"/>
      <c r="AGE341" s="54"/>
      <c r="AGF341" s="54"/>
      <c r="AGG341" s="54"/>
      <c r="AGH341" s="54"/>
      <c r="AGI341" s="54"/>
      <c r="AGJ341" s="54"/>
      <c r="AGK341" s="54"/>
      <c r="AGL341" s="54"/>
      <c r="AGM341" s="54"/>
      <c r="AGN341" s="54"/>
      <c r="AGO341" s="54"/>
      <c r="AGP341" s="54"/>
      <c r="AGQ341" s="54"/>
      <c r="AGR341" s="54"/>
      <c r="AGS341" s="54"/>
      <c r="AGT341" s="54"/>
      <c r="AGU341" s="54"/>
      <c r="AGV341" s="54"/>
      <c r="AGW341" s="54"/>
      <c r="AGX341" s="54"/>
      <c r="AGY341" s="54"/>
      <c r="AGZ341" s="54"/>
      <c r="AHA341" s="54"/>
      <c r="AHB341" s="54"/>
      <c r="AHC341" s="54"/>
      <c r="AHD341" s="54"/>
      <c r="AHE341" s="54"/>
      <c r="AHF341" s="54"/>
      <c r="AHG341" s="54"/>
      <c r="AHH341" s="54"/>
      <c r="AHI341" s="54"/>
      <c r="AHJ341" s="54"/>
      <c r="AHK341" s="54"/>
      <c r="AHL341" s="54"/>
      <c r="AHM341" s="54"/>
      <c r="AHN341" s="54"/>
      <c r="AHO341" s="54"/>
      <c r="AHP341" s="54"/>
      <c r="AHQ341" s="54"/>
      <c r="AHR341" s="54"/>
      <c r="AHS341" s="54"/>
      <c r="AHT341" s="54"/>
      <c r="AHU341" s="54"/>
      <c r="AHV341" s="54"/>
      <c r="AHW341" s="54"/>
      <c r="AHX341" s="54"/>
      <c r="AHY341" s="54"/>
      <c r="AHZ341" s="54"/>
      <c r="AIA341" s="54"/>
      <c r="AIB341" s="54"/>
      <c r="AIC341" s="54"/>
      <c r="AID341" s="54"/>
      <c r="AIE341" s="54"/>
      <c r="AIF341" s="54"/>
      <c r="AIG341" s="54"/>
      <c r="AIH341" s="54"/>
      <c r="AII341" s="54"/>
      <c r="AIJ341" s="54"/>
      <c r="AIK341" s="54"/>
      <c r="AIL341" s="54"/>
      <c r="AIM341" s="54"/>
      <c r="AIN341" s="54"/>
      <c r="AIO341" s="54"/>
      <c r="AIP341" s="54"/>
      <c r="AIQ341" s="54"/>
      <c r="AIR341" s="54"/>
      <c r="AIS341" s="54"/>
      <c r="AIT341" s="54"/>
      <c r="AIU341" s="54"/>
      <c r="AIV341" s="54"/>
      <c r="AIW341" s="54"/>
      <c r="AIX341" s="54"/>
      <c r="AIY341" s="54"/>
      <c r="AIZ341" s="54"/>
      <c r="AJA341" s="54"/>
      <c r="AJB341" s="54"/>
      <c r="AJC341" s="54"/>
      <c r="AJD341" s="54"/>
      <c r="AJE341" s="54"/>
      <c r="AJF341" s="54"/>
      <c r="AJG341" s="54"/>
      <c r="AJH341" s="54"/>
      <c r="AJI341" s="54"/>
      <c r="AJJ341" s="54"/>
      <c r="AJK341" s="54"/>
      <c r="AJL341" s="54"/>
      <c r="AJM341" s="54"/>
      <c r="AJN341" s="54"/>
      <c r="AJO341" s="54"/>
      <c r="AJP341" s="54"/>
      <c r="AJQ341" s="54"/>
      <c r="AJR341" s="54"/>
      <c r="AJS341" s="54"/>
      <c r="AJT341" s="54"/>
      <c r="AJU341" s="54"/>
      <c r="AJV341" s="54"/>
      <c r="AJW341" s="54"/>
      <c r="AJX341" s="54"/>
      <c r="AJY341" s="54"/>
      <c r="AJZ341" s="54"/>
      <c r="AKA341" s="54"/>
      <c r="AKB341" s="54"/>
      <c r="AKC341" s="54"/>
      <c r="AKD341" s="54"/>
      <c r="AKE341" s="54"/>
      <c r="AKF341" s="54"/>
      <c r="AKG341" s="54"/>
      <c r="AKH341" s="54"/>
      <c r="AKI341" s="54"/>
      <c r="AKJ341" s="54"/>
      <c r="AKK341" s="54"/>
      <c r="AKL341" s="54"/>
      <c r="AKM341" s="54"/>
      <c r="AKN341" s="54"/>
      <c r="AKO341" s="54"/>
      <c r="AKP341" s="54"/>
      <c r="AKQ341" s="54"/>
      <c r="AKR341" s="54"/>
      <c r="AKS341" s="54"/>
      <c r="AKT341" s="54"/>
      <c r="AKU341" s="54"/>
      <c r="AKV341" s="54"/>
      <c r="AKW341" s="54"/>
      <c r="AKX341" s="54"/>
      <c r="AKY341" s="54"/>
      <c r="AKZ341" s="54"/>
      <c r="ALA341" s="54"/>
      <c r="ALB341" s="54"/>
      <c r="ALC341" s="54"/>
      <c r="ALD341" s="54"/>
      <c r="ALE341" s="54"/>
      <c r="ALF341" s="54"/>
      <c r="ALG341" s="54"/>
      <c r="ALH341" s="54"/>
      <c r="ALI341" s="54"/>
      <c r="ALJ341" s="54"/>
      <c r="ALK341" s="54"/>
      <c r="ALL341" s="54"/>
      <c r="ALM341" s="54"/>
      <c r="ALN341" s="54"/>
      <c r="ALO341" s="54"/>
      <c r="ALP341" s="54"/>
      <c r="ALQ341" s="54"/>
      <c r="ALR341" s="54"/>
      <c r="ALS341" s="54"/>
      <c r="ALT341" s="54"/>
    </row>
    <row r="342" spans="1:1008" customFormat="1" ht="30" customHeight="1">
      <c r="A342" s="165" t="s">
        <v>490</v>
      </c>
      <c r="B342" s="166"/>
      <c r="C342" s="56" t="s">
        <v>152</v>
      </c>
      <c r="D342" s="57" t="s">
        <v>153</v>
      </c>
      <c r="E342" s="8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4"/>
      <c r="BQ342" s="54"/>
      <c r="BR342" s="54"/>
      <c r="BS342" s="54"/>
      <c r="BT342" s="54"/>
      <c r="BU342" s="54"/>
      <c r="BV342" s="54"/>
      <c r="BW342" s="54"/>
      <c r="BX342" s="54"/>
      <c r="BY342" s="54"/>
      <c r="BZ342" s="54"/>
      <c r="CA342" s="54"/>
      <c r="CB342" s="54"/>
      <c r="CC342" s="54"/>
      <c r="CD342" s="54"/>
      <c r="CE342" s="54"/>
      <c r="CF342" s="54"/>
      <c r="CG342" s="54"/>
      <c r="CH342" s="54"/>
      <c r="CI342" s="54"/>
      <c r="CJ342" s="54"/>
      <c r="CK342" s="54"/>
      <c r="CL342" s="54"/>
      <c r="CM342" s="54"/>
      <c r="CN342" s="54"/>
      <c r="CO342" s="54"/>
      <c r="CP342" s="54"/>
      <c r="CQ342" s="54"/>
      <c r="CR342" s="54"/>
      <c r="CS342" s="54"/>
      <c r="CT342" s="54"/>
      <c r="CU342" s="54"/>
      <c r="CV342" s="54"/>
      <c r="CW342" s="54"/>
      <c r="CX342" s="54"/>
      <c r="CY342" s="54"/>
      <c r="CZ342" s="54"/>
      <c r="DA342" s="54"/>
      <c r="DB342" s="54"/>
      <c r="DC342" s="54"/>
      <c r="DD342" s="54"/>
      <c r="DE342" s="54"/>
      <c r="DF342" s="54"/>
      <c r="DG342" s="54"/>
      <c r="DH342" s="54"/>
      <c r="DI342" s="54"/>
      <c r="DJ342" s="54"/>
      <c r="DK342" s="54"/>
      <c r="DL342" s="54"/>
      <c r="DM342" s="54"/>
      <c r="DN342" s="54"/>
      <c r="DO342" s="54"/>
      <c r="DP342" s="54"/>
      <c r="DQ342" s="54"/>
      <c r="DR342" s="54"/>
      <c r="DS342" s="54"/>
      <c r="DT342" s="54"/>
      <c r="DU342" s="54"/>
      <c r="DV342" s="54"/>
      <c r="DW342" s="54"/>
      <c r="DX342" s="54"/>
      <c r="DY342" s="54"/>
      <c r="DZ342" s="54"/>
      <c r="EA342" s="54"/>
      <c r="EB342" s="54"/>
      <c r="EC342" s="54"/>
      <c r="ED342" s="54"/>
      <c r="EE342" s="54"/>
      <c r="EF342" s="54"/>
      <c r="EG342" s="54"/>
      <c r="EH342" s="54"/>
      <c r="EI342" s="54"/>
      <c r="EJ342" s="54"/>
      <c r="EK342" s="54"/>
      <c r="EL342" s="54"/>
      <c r="EM342" s="54"/>
      <c r="EN342" s="54"/>
      <c r="EO342" s="54"/>
      <c r="EP342" s="54"/>
      <c r="EQ342" s="54"/>
      <c r="ER342" s="54"/>
      <c r="ES342" s="54"/>
      <c r="ET342" s="54"/>
      <c r="EU342" s="54"/>
      <c r="EV342" s="54"/>
      <c r="EW342" s="54"/>
      <c r="EX342" s="54"/>
      <c r="EY342" s="54"/>
      <c r="EZ342" s="54"/>
      <c r="FA342" s="54"/>
      <c r="FB342" s="54"/>
      <c r="FC342" s="54"/>
      <c r="FD342" s="54"/>
      <c r="FE342" s="54"/>
      <c r="FF342" s="54"/>
      <c r="FG342" s="54"/>
      <c r="FH342" s="54"/>
      <c r="FI342" s="54"/>
      <c r="FJ342" s="54"/>
      <c r="FK342" s="54"/>
      <c r="FL342" s="54"/>
      <c r="FM342" s="54"/>
      <c r="FN342" s="54"/>
      <c r="FO342" s="54"/>
      <c r="FP342" s="54"/>
      <c r="FQ342" s="54"/>
      <c r="FR342" s="54"/>
      <c r="FS342" s="54"/>
      <c r="FT342" s="54"/>
      <c r="FU342" s="54"/>
      <c r="FV342" s="54"/>
      <c r="FW342" s="54"/>
      <c r="FX342" s="54"/>
      <c r="FY342" s="54"/>
      <c r="FZ342" s="54"/>
      <c r="GA342" s="54"/>
      <c r="GB342" s="54"/>
      <c r="GC342" s="54"/>
      <c r="GD342" s="54"/>
      <c r="GE342" s="54"/>
      <c r="GF342" s="54"/>
      <c r="GG342" s="54"/>
      <c r="GH342" s="54"/>
      <c r="GI342" s="54"/>
      <c r="GJ342" s="54"/>
      <c r="GK342" s="54"/>
      <c r="GL342" s="54"/>
      <c r="GM342" s="54"/>
      <c r="GN342" s="54"/>
      <c r="GO342" s="54"/>
      <c r="GP342" s="54"/>
      <c r="GQ342" s="54"/>
      <c r="GR342" s="54"/>
      <c r="GS342" s="54"/>
      <c r="GT342" s="54"/>
      <c r="GU342" s="54"/>
      <c r="GV342" s="54"/>
      <c r="GW342" s="54"/>
      <c r="GX342" s="54"/>
      <c r="GY342" s="54"/>
      <c r="GZ342" s="54"/>
      <c r="HA342" s="54"/>
      <c r="HB342" s="54"/>
      <c r="HC342" s="54"/>
      <c r="HD342" s="54"/>
      <c r="HE342" s="54"/>
      <c r="HF342" s="54"/>
      <c r="HG342" s="54"/>
      <c r="HH342" s="54"/>
      <c r="HI342" s="54"/>
      <c r="HJ342" s="54"/>
      <c r="HK342" s="54"/>
      <c r="HL342" s="54"/>
      <c r="HM342" s="54"/>
      <c r="HN342" s="54"/>
      <c r="HO342" s="54"/>
      <c r="HP342" s="54"/>
      <c r="HQ342" s="54"/>
      <c r="HR342" s="54"/>
      <c r="HS342" s="54"/>
      <c r="HT342" s="54"/>
      <c r="HU342" s="54"/>
      <c r="HV342" s="54"/>
      <c r="HW342" s="54"/>
      <c r="HX342" s="54"/>
      <c r="HY342" s="54"/>
      <c r="HZ342" s="54"/>
      <c r="IA342" s="54"/>
      <c r="IB342" s="54"/>
      <c r="IC342" s="54"/>
      <c r="ID342" s="54"/>
      <c r="IE342" s="54"/>
      <c r="IF342" s="54"/>
      <c r="IG342" s="54"/>
      <c r="IH342" s="54"/>
      <c r="II342" s="54"/>
      <c r="IJ342" s="54"/>
      <c r="IK342" s="54"/>
      <c r="IL342" s="54"/>
      <c r="IM342" s="54"/>
      <c r="IN342" s="54"/>
      <c r="IO342" s="54"/>
      <c r="IP342" s="54"/>
      <c r="IQ342" s="54"/>
      <c r="IR342" s="54"/>
      <c r="IS342" s="54"/>
      <c r="IT342" s="54"/>
      <c r="IU342" s="54"/>
      <c r="IV342" s="54"/>
      <c r="IW342" s="54"/>
      <c r="IX342" s="54"/>
      <c r="IY342" s="54"/>
      <c r="IZ342" s="54"/>
      <c r="JA342" s="54"/>
      <c r="JB342" s="54"/>
      <c r="JC342" s="54"/>
      <c r="JD342" s="54"/>
      <c r="JE342" s="54"/>
      <c r="JF342" s="54"/>
      <c r="JG342" s="54"/>
      <c r="JH342" s="54"/>
      <c r="JI342" s="54"/>
      <c r="JJ342" s="54"/>
      <c r="JK342" s="54"/>
      <c r="JL342" s="54"/>
      <c r="JM342" s="54"/>
      <c r="JN342" s="54"/>
      <c r="JO342" s="54"/>
      <c r="JP342" s="54"/>
      <c r="JQ342" s="54"/>
      <c r="JR342" s="54"/>
      <c r="JS342" s="54"/>
      <c r="JT342" s="54"/>
      <c r="JU342" s="54"/>
      <c r="JV342" s="54"/>
      <c r="JW342" s="54"/>
      <c r="JX342" s="54"/>
      <c r="JY342" s="54"/>
      <c r="JZ342" s="54"/>
      <c r="KA342" s="54"/>
      <c r="KB342" s="54"/>
      <c r="KC342" s="54"/>
      <c r="KD342" s="54"/>
      <c r="KE342" s="54"/>
      <c r="KF342" s="54"/>
      <c r="KG342" s="54"/>
      <c r="KH342" s="54"/>
      <c r="KI342" s="54"/>
      <c r="KJ342" s="54"/>
      <c r="KK342" s="54"/>
      <c r="KL342" s="54"/>
      <c r="KM342" s="54"/>
      <c r="KN342" s="54"/>
      <c r="KO342" s="54"/>
      <c r="KP342" s="54"/>
      <c r="KQ342" s="54"/>
      <c r="KR342" s="54"/>
      <c r="KS342" s="54"/>
      <c r="KT342" s="54"/>
      <c r="KU342" s="54"/>
      <c r="KV342" s="54"/>
      <c r="KW342" s="54"/>
      <c r="KX342" s="54"/>
      <c r="KY342" s="54"/>
      <c r="KZ342" s="54"/>
      <c r="LA342" s="54"/>
      <c r="LB342" s="54"/>
      <c r="LC342" s="54"/>
      <c r="LD342" s="54"/>
      <c r="LE342" s="54"/>
      <c r="LF342" s="54"/>
      <c r="LG342" s="54"/>
      <c r="LH342" s="54"/>
      <c r="LI342" s="54"/>
      <c r="LJ342" s="54"/>
      <c r="LK342" s="54"/>
      <c r="LL342" s="54"/>
      <c r="LM342" s="54"/>
      <c r="LN342" s="54"/>
      <c r="LO342" s="54"/>
      <c r="LP342" s="54"/>
      <c r="LQ342" s="54"/>
      <c r="LR342" s="54"/>
      <c r="LS342" s="54"/>
      <c r="LT342" s="54"/>
      <c r="LU342" s="54"/>
      <c r="LV342" s="54"/>
      <c r="LW342" s="54"/>
      <c r="LX342" s="54"/>
      <c r="LY342" s="54"/>
      <c r="LZ342" s="54"/>
      <c r="MA342" s="54"/>
      <c r="MB342" s="54"/>
      <c r="MC342" s="54"/>
      <c r="MD342" s="54"/>
      <c r="ME342" s="54"/>
      <c r="MF342" s="54"/>
      <c r="MG342" s="54"/>
      <c r="MH342" s="54"/>
      <c r="MI342" s="54"/>
      <c r="MJ342" s="54"/>
      <c r="MK342" s="54"/>
      <c r="ML342" s="54"/>
      <c r="MM342" s="54"/>
      <c r="MN342" s="54"/>
      <c r="MO342" s="54"/>
      <c r="MP342" s="54"/>
      <c r="MQ342" s="54"/>
      <c r="MR342" s="54"/>
      <c r="MS342" s="54"/>
      <c r="MT342" s="54"/>
      <c r="MU342" s="54"/>
      <c r="MV342" s="54"/>
      <c r="MW342" s="54"/>
      <c r="MX342" s="54"/>
      <c r="MY342" s="54"/>
      <c r="MZ342" s="54"/>
      <c r="NA342" s="54"/>
      <c r="NB342" s="54"/>
      <c r="NC342" s="54"/>
      <c r="ND342" s="54"/>
      <c r="NE342" s="54"/>
      <c r="NF342" s="54"/>
      <c r="NG342" s="54"/>
      <c r="NH342" s="54"/>
      <c r="NI342" s="54"/>
      <c r="NJ342" s="54"/>
      <c r="NK342" s="54"/>
      <c r="NL342" s="54"/>
      <c r="NM342" s="54"/>
      <c r="NN342" s="54"/>
      <c r="NO342" s="54"/>
      <c r="NP342" s="54"/>
      <c r="NQ342" s="54"/>
      <c r="NR342" s="54"/>
      <c r="NS342" s="54"/>
      <c r="NT342" s="54"/>
      <c r="NU342" s="54"/>
      <c r="NV342" s="54"/>
      <c r="NW342" s="54"/>
      <c r="NX342" s="54"/>
      <c r="NY342" s="54"/>
      <c r="NZ342" s="54"/>
      <c r="OA342" s="54"/>
      <c r="OB342" s="54"/>
      <c r="OC342" s="54"/>
      <c r="OD342" s="54"/>
      <c r="OE342" s="54"/>
      <c r="OF342" s="54"/>
      <c r="OG342" s="54"/>
      <c r="OH342" s="54"/>
      <c r="OI342" s="54"/>
      <c r="OJ342" s="54"/>
      <c r="OK342" s="54"/>
      <c r="OL342" s="54"/>
      <c r="OM342" s="54"/>
      <c r="ON342" s="54"/>
      <c r="OO342" s="54"/>
      <c r="OP342" s="54"/>
      <c r="OQ342" s="54"/>
      <c r="OR342" s="54"/>
      <c r="OS342" s="54"/>
      <c r="OT342" s="54"/>
      <c r="OU342" s="54"/>
      <c r="OV342" s="54"/>
      <c r="OW342" s="54"/>
      <c r="OX342" s="54"/>
      <c r="OY342" s="54"/>
      <c r="OZ342" s="54"/>
      <c r="PA342" s="54"/>
      <c r="PB342" s="54"/>
      <c r="PC342" s="54"/>
      <c r="PD342" s="54"/>
      <c r="PE342" s="54"/>
      <c r="PF342" s="54"/>
      <c r="PG342" s="54"/>
      <c r="PH342" s="54"/>
      <c r="PI342" s="54"/>
      <c r="PJ342" s="54"/>
      <c r="PK342" s="54"/>
      <c r="PL342" s="54"/>
      <c r="PM342" s="54"/>
      <c r="PN342" s="54"/>
      <c r="PO342" s="54"/>
      <c r="PP342" s="54"/>
      <c r="PQ342" s="54"/>
      <c r="PR342" s="54"/>
      <c r="PS342" s="54"/>
      <c r="PT342" s="54"/>
      <c r="PU342" s="54"/>
      <c r="PV342" s="54"/>
      <c r="PW342" s="54"/>
      <c r="PX342" s="54"/>
      <c r="PY342" s="54"/>
      <c r="PZ342" s="54"/>
      <c r="QA342" s="54"/>
      <c r="QB342" s="54"/>
      <c r="QC342" s="54"/>
      <c r="QD342" s="54"/>
      <c r="QE342" s="54"/>
      <c r="QF342" s="54"/>
      <c r="QG342" s="54"/>
      <c r="QH342" s="54"/>
      <c r="QI342" s="54"/>
      <c r="QJ342" s="54"/>
      <c r="QK342" s="54"/>
      <c r="QL342" s="54"/>
      <c r="QM342" s="54"/>
      <c r="QN342" s="54"/>
      <c r="QO342" s="54"/>
      <c r="QP342" s="54"/>
      <c r="QQ342" s="54"/>
      <c r="QR342" s="54"/>
      <c r="QS342" s="54"/>
      <c r="QT342" s="54"/>
      <c r="QU342" s="54"/>
      <c r="QV342" s="54"/>
      <c r="QW342" s="54"/>
      <c r="QX342" s="54"/>
      <c r="QY342" s="54"/>
      <c r="QZ342" s="54"/>
      <c r="RA342" s="54"/>
      <c r="RB342" s="54"/>
      <c r="RC342" s="54"/>
      <c r="RD342" s="54"/>
      <c r="RE342" s="54"/>
      <c r="RF342" s="54"/>
      <c r="RG342" s="54"/>
      <c r="RH342" s="54"/>
      <c r="RI342" s="54"/>
      <c r="RJ342" s="54"/>
      <c r="RK342" s="54"/>
      <c r="RL342" s="54"/>
      <c r="RM342" s="54"/>
      <c r="RN342" s="54"/>
      <c r="RO342" s="54"/>
      <c r="RP342" s="54"/>
      <c r="RQ342" s="54"/>
      <c r="RR342" s="54"/>
      <c r="RS342" s="54"/>
      <c r="RT342" s="54"/>
      <c r="RU342" s="54"/>
      <c r="RV342" s="54"/>
      <c r="RW342" s="54"/>
      <c r="RX342" s="54"/>
      <c r="RY342" s="54"/>
      <c r="RZ342" s="54"/>
      <c r="SA342" s="54"/>
      <c r="SB342" s="54"/>
      <c r="SC342" s="54"/>
      <c r="SD342" s="54"/>
      <c r="SE342" s="54"/>
      <c r="SF342" s="54"/>
      <c r="SG342" s="54"/>
      <c r="SH342" s="54"/>
      <c r="SI342" s="54"/>
      <c r="SJ342" s="54"/>
      <c r="SK342" s="54"/>
      <c r="SL342" s="54"/>
      <c r="SM342" s="54"/>
      <c r="SN342" s="54"/>
      <c r="SO342" s="54"/>
      <c r="SP342" s="54"/>
      <c r="SQ342" s="54"/>
      <c r="SR342" s="54"/>
      <c r="SS342" s="54"/>
      <c r="ST342" s="54"/>
      <c r="SU342" s="54"/>
      <c r="SV342" s="54"/>
      <c r="SW342" s="54"/>
      <c r="SX342" s="54"/>
      <c r="SY342" s="54"/>
      <c r="SZ342" s="54"/>
      <c r="TA342" s="54"/>
      <c r="TB342" s="54"/>
      <c r="TC342" s="54"/>
      <c r="TD342" s="54"/>
      <c r="TE342" s="54"/>
      <c r="TF342" s="54"/>
      <c r="TG342" s="54"/>
      <c r="TH342" s="54"/>
      <c r="TI342" s="54"/>
      <c r="TJ342" s="54"/>
      <c r="TK342" s="54"/>
      <c r="TL342" s="54"/>
      <c r="TM342" s="54"/>
      <c r="TN342" s="54"/>
      <c r="TO342" s="54"/>
      <c r="TP342" s="54"/>
      <c r="TQ342" s="54"/>
      <c r="TR342" s="54"/>
      <c r="TS342" s="54"/>
      <c r="TT342" s="54"/>
      <c r="TU342" s="54"/>
      <c r="TV342" s="54"/>
      <c r="TW342" s="54"/>
      <c r="TX342" s="54"/>
      <c r="TY342" s="54"/>
      <c r="TZ342" s="54"/>
      <c r="UA342" s="54"/>
      <c r="UB342" s="54"/>
      <c r="UC342" s="54"/>
      <c r="UD342" s="54"/>
      <c r="UE342" s="54"/>
      <c r="UF342" s="54"/>
      <c r="UG342" s="54"/>
      <c r="UH342" s="54"/>
      <c r="UI342" s="54"/>
      <c r="UJ342" s="54"/>
      <c r="UK342" s="54"/>
      <c r="UL342" s="54"/>
      <c r="UM342" s="54"/>
      <c r="UN342" s="54"/>
      <c r="UO342" s="54"/>
      <c r="UP342" s="54"/>
      <c r="UQ342" s="54"/>
      <c r="UR342" s="54"/>
      <c r="US342" s="54"/>
      <c r="UT342" s="54"/>
      <c r="UU342" s="54"/>
      <c r="UV342" s="54"/>
      <c r="UW342" s="54"/>
      <c r="UX342" s="54"/>
      <c r="UY342" s="54"/>
      <c r="UZ342" s="54"/>
      <c r="VA342" s="54"/>
      <c r="VB342" s="54"/>
      <c r="VC342" s="54"/>
      <c r="VD342" s="54"/>
      <c r="VE342" s="54"/>
      <c r="VF342" s="54"/>
      <c r="VG342" s="54"/>
      <c r="VH342" s="54"/>
      <c r="VI342" s="54"/>
      <c r="VJ342" s="54"/>
      <c r="VK342" s="54"/>
      <c r="VL342" s="54"/>
      <c r="VM342" s="54"/>
      <c r="VN342" s="54"/>
      <c r="VO342" s="54"/>
      <c r="VP342" s="54"/>
      <c r="VQ342" s="54"/>
      <c r="VR342" s="54"/>
      <c r="VS342" s="54"/>
      <c r="VT342" s="54"/>
      <c r="VU342" s="54"/>
      <c r="VV342" s="54"/>
      <c r="VW342" s="54"/>
      <c r="VX342" s="54"/>
      <c r="VY342" s="54"/>
      <c r="VZ342" s="54"/>
      <c r="WA342" s="54"/>
      <c r="WB342" s="54"/>
      <c r="WC342" s="54"/>
      <c r="WD342" s="54"/>
      <c r="WE342" s="54"/>
      <c r="WF342" s="54"/>
      <c r="WG342" s="54"/>
      <c r="WH342" s="54"/>
      <c r="WI342" s="54"/>
      <c r="WJ342" s="54"/>
      <c r="WK342" s="54"/>
      <c r="WL342" s="54"/>
      <c r="WM342" s="54"/>
      <c r="WN342" s="54"/>
      <c r="WO342" s="54"/>
      <c r="WP342" s="54"/>
      <c r="WQ342" s="54"/>
      <c r="WR342" s="54"/>
      <c r="WS342" s="54"/>
      <c r="WT342" s="54"/>
      <c r="WU342" s="54"/>
      <c r="WV342" s="54"/>
      <c r="WW342" s="54"/>
      <c r="WX342" s="54"/>
      <c r="WY342" s="54"/>
      <c r="WZ342" s="54"/>
      <c r="XA342" s="54"/>
      <c r="XB342" s="54"/>
      <c r="XC342" s="54"/>
      <c r="XD342" s="54"/>
      <c r="XE342" s="54"/>
      <c r="XF342" s="54"/>
      <c r="XG342" s="54"/>
      <c r="XH342" s="54"/>
      <c r="XI342" s="54"/>
      <c r="XJ342" s="54"/>
      <c r="XK342" s="54"/>
      <c r="XL342" s="54"/>
      <c r="XM342" s="54"/>
      <c r="XN342" s="54"/>
      <c r="XO342" s="54"/>
      <c r="XP342" s="54"/>
      <c r="XQ342" s="54"/>
      <c r="XR342" s="54"/>
      <c r="XS342" s="54"/>
      <c r="XT342" s="54"/>
      <c r="XU342" s="54"/>
      <c r="XV342" s="54"/>
      <c r="XW342" s="54"/>
      <c r="XX342" s="54"/>
      <c r="XY342" s="54"/>
      <c r="XZ342" s="54"/>
      <c r="YA342" s="54"/>
      <c r="YB342" s="54"/>
      <c r="YC342" s="54"/>
      <c r="YD342" s="54"/>
      <c r="YE342" s="54"/>
      <c r="YF342" s="54"/>
      <c r="YG342" s="54"/>
      <c r="YH342" s="54"/>
      <c r="YI342" s="54"/>
      <c r="YJ342" s="54"/>
      <c r="YK342" s="54"/>
      <c r="YL342" s="54"/>
      <c r="YM342" s="54"/>
      <c r="YN342" s="54"/>
      <c r="YO342" s="54"/>
      <c r="YP342" s="54"/>
      <c r="YQ342" s="54"/>
      <c r="YR342" s="54"/>
      <c r="YS342" s="54"/>
      <c r="YT342" s="54"/>
      <c r="YU342" s="54"/>
      <c r="YV342" s="54"/>
      <c r="YW342" s="54"/>
      <c r="YX342" s="54"/>
      <c r="YY342" s="54"/>
      <c r="YZ342" s="54"/>
      <c r="ZA342" s="54"/>
      <c r="ZB342" s="54"/>
      <c r="ZC342" s="54"/>
      <c r="ZD342" s="54"/>
      <c r="ZE342" s="54"/>
      <c r="ZF342" s="54"/>
      <c r="ZG342" s="54"/>
      <c r="ZH342" s="54"/>
      <c r="ZI342" s="54"/>
      <c r="ZJ342" s="54"/>
      <c r="ZK342" s="54"/>
      <c r="ZL342" s="54"/>
      <c r="ZM342" s="54"/>
      <c r="ZN342" s="54"/>
      <c r="ZO342" s="54"/>
      <c r="ZP342" s="54"/>
      <c r="ZQ342" s="54"/>
      <c r="ZR342" s="54"/>
      <c r="ZS342" s="54"/>
      <c r="ZT342" s="54"/>
      <c r="ZU342" s="54"/>
      <c r="ZV342" s="54"/>
      <c r="ZW342" s="54"/>
      <c r="ZX342" s="54"/>
      <c r="ZY342" s="54"/>
      <c r="ZZ342" s="54"/>
      <c r="AAA342" s="54"/>
      <c r="AAB342" s="54"/>
      <c r="AAC342" s="54"/>
      <c r="AAD342" s="54"/>
      <c r="AAE342" s="54"/>
      <c r="AAF342" s="54"/>
      <c r="AAG342" s="54"/>
      <c r="AAH342" s="54"/>
      <c r="AAI342" s="54"/>
      <c r="AAJ342" s="54"/>
      <c r="AAK342" s="54"/>
      <c r="AAL342" s="54"/>
      <c r="AAM342" s="54"/>
      <c r="AAN342" s="54"/>
      <c r="AAO342" s="54"/>
      <c r="AAP342" s="54"/>
      <c r="AAQ342" s="54"/>
      <c r="AAR342" s="54"/>
      <c r="AAS342" s="54"/>
      <c r="AAT342" s="54"/>
      <c r="AAU342" s="54"/>
      <c r="AAV342" s="54"/>
      <c r="AAW342" s="54"/>
      <c r="AAX342" s="54"/>
      <c r="AAY342" s="54"/>
      <c r="AAZ342" s="54"/>
      <c r="ABA342" s="54"/>
      <c r="ABB342" s="54"/>
      <c r="ABC342" s="54"/>
      <c r="ABD342" s="54"/>
      <c r="ABE342" s="54"/>
      <c r="ABF342" s="54"/>
      <c r="ABG342" s="54"/>
      <c r="ABH342" s="54"/>
      <c r="ABI342" s="54"/>
      <c r="ABJ342" s="54"/>
      <c r="ABK342" s="54"/>
      <c r="ABL342" s="54"/>
      <c r="ABM342" s="54"/>
      <c r="ABN342" s="54"/>
      <c r="ABO342" s="54"/>
      <c r="ABP342" s="54"/>
      <c r="ABQ342" s="54"/>
      <c r="ABR342" s="54"/>
      <c r="ABS342" s="54"/>
      <c r="ABT342" s="54"/>
      <c r="ABU342" s="54"/>
      <c r="ABV342" s="54"/>
      <c r="ABW342" s="54"/>
      <c r="ABX342" s="54"/>
      <c r="ABY342" s="54"/>
      <c r="ABZ342" s="54"/>
      <c r="ACA342" s="54"/>
      <c r="ACB342" s="54"/>
      <c r="ACC342" s="54"/>
      <c r="ACD342" s="54"/>
      <c r="ACE342" s="54"/>
      <c r="ACF342" s="54"/>
      <c r="ACG342" s="54"/>
      <c r="ACH342" s="54"/>
      <c r="ACI342" s="54"/>
      <c r="ACJ342" s="54"/>
      <c r="ACK342" s="54"/>
      <c r="ACL342" s="54"/>
      <c r="ACM342" s="54"/>
      <c r="ACN342" s="54"/>
      <c r="ACO342" s="54"/>
      <c r="ACP342" s="54"/>
      <c r="ACQ342" s="54"/>
      <c r="ACR342" s="54"/>
      <c r="ACS342" s="54"/>
      <c r="ACT342" s="54"/>
      <c r="ACU342" s="54"/>
      <c r="ACV342" s="54"/>
      <c r="ACW342" s="54"/>
      <c r="ACX342" s="54"/>
      <c r="ACY342" s="54"/>
      <c r="ACZ342" s="54"/>
      <c r="ADA342" s="54"/>
      <c r="ADB342" s="54"/>
      <c r="ADC342" s="54"/>
      <c r="ADD342" s="54"/>
      <c r="ADE342" s="54"/>
      <c r="ADF342" s="54"/>
      <c r="ADG342" s="54"/>
      <c r="ADH342" s="54"/>
      <c r="ADI342" s="54"/>
      <c r="ADJ342" s="54"/>
      <c r="ADK342" s="54"/>
      <c r="ADL342" s="54"/>
      <c r="ADM342" s="54"/>
      <c r="ADN342" s="54"/>
      <c r="ADO342" s="54"/>
      <c r="ADP342" s="54"/>
      <c r="ADQ342" s="54"/>
      <c r="ADR342" s="54"/>
      <c r="ADS342" s="54"/>
      <c r="ADT342" s="54"/>
      <c r="ADU342" s="54"/>
      <c r="ADV342" s="54"/>
      <c r="ADW342" s="54"/>
      <c r="ADX342" s="54"/>
      <c r="ADY342" s="54"/>
      <c r="ADZ342" s="54"/>
      <c r="AEA342" s="54"/>
      <c r="AEB342" s="54"/>
      <c r="AEC342" s="54"/>
      <c r="AED342" s="54"/>
      <c r="AEE342" s="54"/>
      <c r="AEF342" s="54"/>
      <c r="AEG342" s="54"/>
      <c r="AEH342" s="54"/>
      <c r="AEI342" s="54"/>
      <c r="AEJ342" s="54"/>
      <c r="AEK342" s="54"/>
      <c r="AEL342" s="54"/>
      <c r="AEM342" s="54"/>
      <c r="AEN342" s="54"/>
      <c r="AEO342" s="54"/>
      <c r="AEP342" s="54"/>
      <c r="AEQ342" s="54"/>
      <c r="AER342" s="54"/>
      <c r="AES342" s="54"/>
      <c r="AET342" s="54"/>
      <c r="AEU342" s="54"/>
      <c r="AEV342" s="54"/>
      <c r="AEW342" s="54"/>
      <c r="AEX342" s="54"/>
      <c r="AEY342" s="54"/>
      <c r="AEZ342" s="54"/>
      <c r="AFA342" s="54"/>
      <c r="AFB342" s="54"/>
      <c r="AFC342" s="54"/>
      <c r="AFD342" s="54"/>
      <c r="AFE342" s="54"/>
      <c r="AFF342" s="54"/>
      <c r="AFG342" s="54"/>
      <c r="AFH342" s="54"/>
      <c r="AFI342" s="54"/>
      <c r="AFJ342" s="54"/>
      <c r="AFK342" s="54"/>
      <c r="AFL342" s="54"/>
      <c r="AFM342" s="54"/>
      <c r="AFN342" s="54"/>
      <c r="AFO342" s="54"/>
      <c r="AFP342" s="54"/>
      <c r="AFQ342" s="54"/>
      <c r="AFR342" s="54"/>
      <c r="AFS342" s="54"/>
      <c r="AFT342" s="54"/>
      <c r="AFU342" s="54"/>
      <c r="AFV342" s="54"/>
      <c r="AFW342" s="54"/>
      <c r="AFX342" s="54"/>
      <c r="AFY342" s="54"/>
      <c r="AFZ342" s="54"/>
      <c r="AGA342" s="54"/>
      <c r="AGB342" s="54"/>
      <c r="AGC342" s="54"/>
      <c r="AGD342" s="54"/>
      <c r="AGE342" s="54"/>
      <c r="AGF342" s="54"/>
      <c r="AGG342" s="54"/>
      <c r="AGH342" s="54"/>
      <c r="AGI342" s="54"/>
      <c r="AGJ342" s="54"/>
      <c r="AGK342" s="54"/>
      <c r="AGL342" s="54"/>
      <c r="AGM342" s="54"/>
      <c r="AGN342" s="54"/>
      <c r="AGO342" s="54"/>
      <c r="AGP342" s="54"/>
      <c r="AGQ342" s="54"/>
      <c r="AGR342" s="54"/>
      <c r="AGS342" s="54"/>
      <c r="AGT342" s="54"/>
      <c r="AGU342" s="54"/>
      <c r="AGV342" s="54"/>
      <c r="AGW342" s="54"/>
      <c r="AGX342" s="54"/>
      <c r="AGY342" s="54"/>
      <c r="AGZ342" s="54"/>
      <c r="AHA342" s="54"/>
      <c r="AHB342" s="54"/>
      <c r="AHC342" s="54"/>
      <c r="AHD342" s="54"/>
      <c r="AHE342" s="54"/>
      <c r="AHF342" s="54"/>
      <c r="AHG342" s="54"/>
      <c r="AHH342" s="54"/>
      <c r="AHI342" s="54"/>
      <c r="AHJ342" s="54"/>
      <c r="AHK342" s="54"/>
      <c r="AHL342" s="54"/>
      <c r="AHM342" s="54"/>
      <c r="AHN342" s="54"/>
      <c r="AHO342" s="54"/>
      <c r="AHP342" s="54"/>
      <c r="AHQ342" s="54"/>
      <c r="AHR342" s="54"/>
      <c r="AHS342" s="54"/>
      <c r="AHT342" s="54"/>
      <c r="AHU342" s="54"/>
      <c r="AHV342" s="54"/>
      <c r="AHW342" s="54"/>
      <c r="AHX342" s="54"/>
      <c r="AHY342" s="54"/>
      <c r="AHZ342" s="54"/>
      <c r="AIA342" s="54"/>
      <c r="AIB342" s="54"/>
      <c r="AIC342" s="54"/>
      <c r="AID342" s="54"/>
      <c r="AIE342" s="54"/>
      <c r="AIF342" s="54"/>
      <c r="AIG342" s="54"/>
      <c r="AIH342" s="54"/>
      <c r="AII342" s="54"/>
      <c r="AIJ342" s="54"/>
      <c r="AIK342" s="54"/>
      <c r="AIL342" s="54"/>
      <c r="AIM342" s="54"/>
      <c r="AIN342" s="54"/>
      <c r="AIO342" s="54"/>
      <c r="AIP342" s="54"/>
      <c r="AIQ342" s="54"/>
      <c r="AIR342" s="54"/>
      <c r="AIS342" s="54"/>
      <c r="AIT342" s="54"/>
      <c r="AIU342" s="54"/>
      <c r="AIV342" s="54"/>
      <c r="AIW342" s="54"/>
      <c r="AIX342" s="54"/>
      <c r="AIY342" s="54"/>
      <c r="AIZ342" s="54"/>
      <c r="AJA342" s="54"/>
      <c r="AJB342" s="54"/>
      <c r="AJC342" s="54"/>
      <c r="AJD342" s="54"/>
      <c r="AJE342" s="54"/>
      <c r="AJF342" s="54"/>
      <c r="AJG342" s="54"/>
      <c r="AJH342" s="54"/>
      <c r="AJI342" s="54"/>
      <c r="AJJ342" s="54"/>
      <c r="AJK342" s="54"/>
      <c r="AJL342" s="54"/>
      <c r="AJM342" s="54"/>
      <c r="AJN342" s="54"/>
      <c r="AJO342" s="54"/>
      <c r="AJP342" s="54"/>
      <c r="AJQ342" s="54"/>
      <c r="AJR342" s="54"/>
      <c r="AJS342" s="54"/>
      <c r="AJT342" s="54"/>
      <c r="AJU342" s="54"/>
      <c r="AJV342" s="54"/>
      <c r="AJW342" s="54"/>
      <c r="AJX342" s="54"/>
      <c r="AJY342" s="54"/>
      <c r="AJZ342" s="54"/>
      <c r="AKA342" s="54"/>
      <c r="AKB342" s="54"/>
      <c r="AKC342" s="54"/>
      <c r="AKD342" s="54"/>
      <c r="AKE342" s="54"/>
      <c r="AKF342" s="54"/>
      <c r="AKG342" s="54"/>
      <c r="AKH342" s="54"/>
      <c r="AKI342" s="54"/>
      <c r="AKJ342" s="54"/>
      <c r="AKK342" s="54"/>
      <c r="AKL342" s="54"/>
      <c r="AKM342" s="54"/>
      <c r="AKN342" s="54"/>
      <c r="AKO342" s="54"/>
      <c r="AKP342" s="54"/>
      <c r="AKQ342" s="54"/>
      <c r="AKR342" s="54"/>
      <c r="AKS342" s="54"/>
      <c r="AKT342" s="54"/>
      <c r="AKU342" s="54"/>
      <c r="AKV342" s="54"/>
      <c r="AKW342" s="54"/>
      <c r="AKX342" s="54"/>
      <c r="AKY342" s="54"/>
      <c r="AKZ342" s="54"/>
      <c r="ALA342" s="54"/>
      <c r="ALB342" s="54"/>
      <c r="ALC342" s="54"/>
      <c r="ALD342" s="54"/>
      <c r="ALE342" s="54"/>
      <c r="ALF342" s="54"/>
      <c r="ALG342" s="54"/>
      <c r="ALH342" s="54"/>
      <c r="ALI342" s="54"/>
      <c r="ALJ342" s="54"/>
      <c r="ALK342" s="54"/>
      <c r="ALL342" s="54"/>
      <c r="ALM342" s="54"/>
      <c r="ALN342" s="54"/>
      <c r="ALO342" s="54"/>
      <c r="ALP342" s="54"/>
      <c r="ALQ342" s="54"/>
      <c r="ALR342" s="54"/>
      <c r="ALS342" s="54"/>
      <c r="ALT342" s="54"/>
    </row>
    <row r="343" spans="1:1008" customFormat="1" ht="30" customHeight="1" thickBot="1">
      <c r="A343" s="167"/>
      <c r="B343" s="168"/>
      <c r="C343" s="51">
        <f>D340</f>
        <v>0</v>
      </c>
      <c r="D343" s="43">
        <f>C343/75*100</f>
        <v>0</v>
      </c>
      <c r="E343" s="8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4"/>
      <c r="BQ343" s="54"/>
      <c r="BR343" s="54"/>
      <c r="BS343" s="54"/>
      <c r="BT343" s="54"/>
      <c r="BU343" s="54"/>
      <c r="BV343" s="54"/>
      <c r="BW343" s="54"/>
      <c r="BX343" s="54"/>
      <c r="BY343" s="54"/>
      <c r="BZ343" s="54"/>
      <c r="CA343" s="54"/>
      <c r="CB343" s="54"/>
      <c r="CC343" s="54"/>
      <c r="CD343" s="54"/>
      <c r="CE343" s="54"/>
      <c r="CF343" s="54"/>
      <c r="CG343" s="54"/>
      <c r="CH343" s="54"/>
      <c r="CI343" s="54"/>
      <c r="CJ343" s="54"/>
      <c r="CK343" s="54"/>
      <c r="CL343" s="54"/>
      <c r="CM343" s="54"/>
      <c r="CN343" s="54"/>
      <c r="CO343" s="54"/>
      <c r="CP343" s="54"/>
      <c r="CQ343" s="54"/>
      <c r="CR343" s="54"/>
      <c r="CS343" s="54"/>
      <c r="CT343" s="54"/>
      <c r="CU343" s="54"/>
      <c r="CV343" s="54"/>
      <c r="CW343" s="54"/>
      <c r="CX343" s="54"/>
      <c r="CY343" s="54"/>
      <c r="CZ343" s="54"/>
      <c r="DA343" s="54"/>
      <c r="DB343" s="54"/>
      <c r="DC343" s="54"/>
      <c r="DD343" s="54"/>
      <c r="DE343" s="54"/>
      <c r="DF343" s="54"/>
      <c r="DG343" s="54"/>
      <c r="DH343" s="54"/>
      <c r="DI343" s="54"/>
      <c r="DJ343" s="54"/>
      <c r="DK343" s="54"/>
      <c r="DL343" s="54"/>
      <c r="DM343" s="54"/>
      <c r="DN343" s="54"/>
      <c r="DO343" s="54"/>
      <c r="DP343" s="54"/>
      <c r="DQ343" s="54"/>
      <c r="DR343" s="54"/>
      <c r="DS343" s="54"/>
      <c r="DT343" s="54"/>
      <c r="DU343" s="54"/>
      <c r="DV343" s="54"/>
      <c r="DW343" s="54"/>
      <c r="DX343" s="54"/>
      <c r="DY343" s="54"/>
      <c r="DZ343" s="54"/>
      <c r="EA343" s="54"/>
      <c r="EB343" s="54"/>
      <c r="EC343" s="54"/>
      <c r="ED343" s="54"/>
      <c r="EE343" s="54"/>
      <c r="EF343" s="54"/>
      <c r="EG343" s="54"/>
      <c r="EH343" s="54"/>
      <c r="EI343" s="54"/>
      <c r="EJ343" s="54"/>
      <c r="EK343" s="54"/>
      <c r="EL343" s="54"/>
      <c r="EM343" s="54"/>
      <c r="EN343" s="54"/>
      <c r="EO343" s="54"/>
      <c r="EP343" s="54"/>
      <c r="EQ343" s="54"/>
      <c r="ER343" s="54"/>
      <c r="ES343" s="54"/>
      <c r="ET343" s="54"/>
      <c r="EU343" s="54"/>
      <c r="EV343" s="54"/>
      <c r="EW343" s="54"/>
      <c r="EX343" s="54"/>
      <c r="EY343" s="54"/>
      <c r="EZ343" s="54"/>
      <c r="FA343" s="54"/>
      <c r="FB343" s="54"/>
      <c r="FC343" s="54"/>
      <c r="FD343" s="54"/>
      <c r="FE343" s="54"/>
      <c r="FF343" s="54"/>
      <c r="FG343" s="54"/>
      <c r="FH343" s="54"/>
      <c r="FI343" s="54"/>
      <c r="FJ343" s="54"/>
      <c r="FK343" s="54"/>
      <c r="FL343" s="54"/>
      <c r="FM343" s="54"/>
      <c r="FN343" s="54"/>
      <c r="FO343" s="54"/>
      <c r="FP343" s="54"/>
      <c r="FQ343" s="54"/>
      <c r="FR343" s="54"/>
      <c r="FS343" s="54"/>
      <c r="FT343" s="54"/>
      <c r="FU343" s="54"/>
      <c r="FV343" s="54"/>
      <c r="FW343" s="54"/>
      <c r="FX343" s="54"/>
      <c r="FY343" s="54"/>
      <c r="FZ343" s="54"/>
      <c r="GA343" s="54"/>
      <c r="GB343" s="54"/>
      <c r="GC343" s="54"/>
      <c r="GD343" s="54"/>
      <c r="GE343" s="54"/>
      <c r="GF343" s="54"/>
      <c r="GG343" s="54"/>
      <c r="GH343" s="54"/>
      <c r="GI343" s="54"/>
      <c r="GJ343" s="54"/>
      <c r="GK343" s="54"/>
      <c r="GL343" s="54"/>
      <c r="GM343" s="54"/>
      <c r="GN343" s="54"/>
      <c r="GO343" s="54"/>
      <c r="GP343" s="54"/>
      <c r="GQ343" s="54"/>
      <c r="GR343" s="54"/>
      <c r="GS343" s="54"/>
      <c r="GT343" s="54"/>
      <c r="GU343" s="54"/>
      <c r="GV343" s="54"/>
      <c r="GW343" s="54"/>
      <c r="GX343" s="54"/>
      <c r="GY343" s="54"/>
      <c r="GZ343" s="54"/>
      <c r="HA343" s="54"/>
      <c r="HB343" s="54"/>
      <c r="HC343" s="54"/>
      <c r="HD343" s="54"/>
      <c r="HE343" s="54"/>
      <c r="HF343" s="54"/>
      <c r="HG343" s="54"/>
      <c r="HH343" s="54"/>
      <c r="HI343" s="54"/>
      <c r="HJ343" s="54"/>
      <c r="HK343" s="54"/>
      <c r="HL343" s="54"/>
      <c r="HM343" s="54"/>
      <c r="HN343" s="54"/>
      <c r="HO343" s="54"/>
      <c r="HP343" s="54"/>
      <c r="HQ343" s="54"/>
      <c r="HR343" s="54"/>
      <c r="HS343" s="54"/>
      <c r="HT343" s="54"/>
      <c r="HU343" s="54"/>
      <c r="HV343" s="54"/>
      <c r="HW343" s="54"/>
      <c r="HX343" s="54"/>
      <c r="HY343" s="54"/>
      <c r="HZ343" s="54"/>
      <c r="IA343" s="54"/>
      <c r="IB343" s="54"/>
      <c r="IC343" s="54"/>
      <c r="ID343" s="54"/>
      <c r="IE343" s="54"/>
      <c r="IF343" s="54"/>
      <c r="IG343" s="54"/>
      <c r="IH343" s="54"/>
      <c r="II343" s="54"/>
      <c r="IJ343" s="54"/>
      <c r="IK343" s="54"/>
      <c r="IL343" s="54"/>
      <c r="IM343" s="54"/>
      <c r="IN343" s="54"/>
      <c r="IO343" s="54"/>
      <c r="IP343" s="54"/>
      <c r="IQ343" s="54"/>
      <c r="IR343" s="54"/>
      <c r="IS343" s="54"/>
      <c r="IT343" s="54"/>
      <c r="IU343" s="54"/>
      <c r="IV343" s="54"/>
      <c r="IW343" s="54"/>
      <c r="IX343" s="54"/>
      <c r="IY343" s="54"/>
      <c r="IZ343" s="54"/>
      <c r="JA343" s="54"/>
      <c r="JB343" s="54"/>
      <c r="JC343" s="54"/>
      <c r="JD343" s="54"/>
      <c r="JE343" s="54"/>
      <c r="JF343" s="54"/>
      <c r="JG343" s="54"/>
      <c r="JH343" s="54"/>
      <c r="JI343" s="54"/>
      <c r="JJ343" s="54"/>
      <c r="JK343" s="54"/>
      <c r="JL343" s="54"/>
      <c r="JM343" s="54"/>
      <c r="JN343" s="54"/>
      <c r="JO343" s="54"/>
      <c r="JP343" s="54"/>
      <c r="JQ343" s="54"/>
      <c r="JR343" s="54"/>
      <c r="JS343" s="54"/>
      <c r="JT343" s="54"/>
      <c r="JU343" s="54"/>
      <c r="JV343" s="54"/>
      <c r="JW343" s="54"/>
      <c r="JX343" s="54"/>
      <c r="JY343" s="54"/>
      <c r="JZ343" s="54"/>
      <c r="KA343" s="54"/>
      <c r="KB343" s="54"/>
      <c r="KC343" s="54"/>
      <c r="KD343" s="54"/>
      <c r="KE343" s="54"/>
      <c r="KF343" s="54"/>
      <c r="KG343" s="54"/>
      <c r="KH343" s="54"/>
      <c r="KI343" s="54"/>
      <c r="KJ343" s="54"/>
      <c r="KK343" s="54"/>
      <c r="KL343" s="54"/>
      <c r="KM343" s="54"/>
      <c r="KN343" s="54"/>
      <c r="KO343" s="54"/>
      <c r="KP343" s="54"/>
      <c r="KQ343" s="54"/>
      <c r="KR343" s="54"/>
      <c r="KS343" s="54"/>
      <c r="KT343" s="54"/>
      <c r="KU343" s="54"/>
      <c r="KV343" s="54"/>
      <c r="KW343" s="54"/>
      <c r="KX343" s="54"/>
      <c r="KY343" s="54"/>
      <c r="KZ343" s="54"/>
      <c r="LA343" s="54"/>
      <c r="LB343" s="54"/>
      <c r="LC343" s="54"/>
      <c r="LD343" s="54"/>
      <c r="LE343" s="54"/>
      <c r="LF343" s="54"/>
      <c r="LG343" s="54"/>
      <c r="LH343" s="54"/>
      <c r="LI343" s="54"/>
      <c r="LJ343" s="54"/>
      <c r="LK343" s="54"/>
      <c r="LL343" s="54"/>
      <c r="LM343" s="54"/>
      <c r="LN343" s="54"/>
      <c r="LO343" s="54"/>
      <c r="LP343" s="54"/>
      <c r="LQ343" s="54"/>
      <c r="LR343" s="54"/>
      <c r="LS343" s="54"/>
      <c r="LT343" s="54"/>
      <c r="LU343" s="54"/>
      <c r="LV343" s="54"/>
      <c r="LW343" s="54"/>
      <c r="LX343" s="54"/>
      <c r="LY343" s="54"/>
      <c r="LZ343" s="54"/>
      <c r="MA343" s="54"/>
      <c r="MB343" s="54"/>
      <c r="MC343" s="54"/>
      <c r="MD343" s="54"/>
      <c r="ME343" s="54"/>
      <c r="MF343" s="54"/>
      <c r="MG343" s="54"/>
      <c r="MH343" s="54"/>
      <c r="MI343" s="54"/>
      <c r="MJ343" s="54"/>
      <c r="MK343" s="54"/>
      <c r="ML343" s="54"/>
      <c r="MM343" s="54"/>
      <c r="MN343" s="54"/>
      <c r="MO343" s="54"/>
      <c r="MP343" s="54"/>
      <c r="MQ343" s="54"/>
      <c r="MR343" s="54"/>
      <c r="MS343" s="54"/>
      <c r="MT343" s="54"/>
      <c r="MU343" s="54"/>
      <c r="MV343" s="54"/>
      <c r="MW343" s="54"/>
      <c r="MX343" s="54"/>
      <c r="MY343" s="54"/>
      <c r="MZ343" s="54"/>
      <c r="NA343" s="54"/>
      <c r="NB343" s="54"/>
      <c r="NC343" s="54"/>
      <c r="ND343" s="54"/>
      <c r="NE343" s="54"/>
      <c r="NF343" s="54"/>
      <c r="NG343" s="54"/>
      <c r="NH343" s="54"/>
      <c r="NI343" s="54"/>
      <c r="NJ343" s="54"/>
      <c r="NK343" s="54"/>
      <c r="NL343" s="54"/>
      <c r="NM343" s="54"/>
      <c r="NN343" s="54"/>
      <c r="NO343" s="54"/>
      <c r="NP343" s="54"/>
      <c r="NQ343" s="54"/>
      <c r="NR343" s="54"/>
      <c r="NS343" s="54"/>
      <c r="NT343" s="54"/>
      <c r="NU343" s="54"/>
      <c r="NV343" s="54"/>
      <c r="NW343" s="54"/>
      <c r="NX343" s="54"/>
      <c r="NY343" s="54"/>
      <c r="NZ343" s="54"/>
      <c r="OA343" s="54"/>
      <c r="OB343" s="54"/>
      <c r="OC343" s="54"/>
      <c r="OD343" s="54"/>
      <c r="OE343" s="54"/>
      <c r="OF343" s="54"/>
      <c r="OG343" s="54"/>
      <c r="OH343" s="54"/>
      <c r="OI343" s="54"/>
      <c r="OJ343" s="54"/>
      <c r="OK343" s="54"/>
      <c r="OL343" s="54"/>
      <c r="OM343" s="54"/>
      <c r="ON343" s="54"/>
      <c r="OO343" s="54"/>
      <c r="OP343" s="54"/>
      <c r="OQ343" s="54"/>
      <c r="OR343" s="54"/>
      <c r="OS343" s="54"/>
      <c r="OT343" s="54"/>
      <c r="OU343" s="54"/>
      <c r="OV343" s="54"/>
      <c r="OW343" s="54"/>
      <c r="OX343" s="54"/>
      <c r="OY343" s="54"/>
      <c r="OZ343" s="54"/>
      <c r="PA343" s="54"/>
      <c r="PB343" s="54"/>
      <c r="PC343" s="54"/>
      <c r="PD343" s="54"/>
      <c r="PE343" s="54"/>
      <c r="PF343" s="54"/>
      <c r="PG343" s="54"/>
      <c r="PH343" s="54"/>
      <c r="PI343" s="54"/>
      <c r="PJ343" s="54"/>
      <c r="PK343" s="54"/>
      <c r="PL343" s="54"/>
      <c r="PM343" s="54"/>
      <c r="PN343" s="54"/>
      <c r="PO343" s="54"/>
      <c r="PP343" s="54"/>
      <c r="PQ343" s="54"/>
      <c r="PR343" s="54"/>
      <c r="PS343" s="54"/>
      <c r="PT343" s="54"/>
      <c r="PU343" s="54"/>
      <c r="PV343" s="54"/>
      <c r="PW343" s="54"/>
      <c r="PX343" s="54"/>
      <c r="PY343" s="54"/>
      <c r="PZ343" s="54"/>
      <c r="QA343" s="54"/>
      <c r="QB343" s="54"/>
      <c r="QC343" s="54"/>
      <c r="QD343" s="54"/>
      <c r="QE343" s="54"/>
      <c r="QF343" s="54"/>
      <c r="QG343" s="54"/>
      <c r="QH343" s="54"/>
      <c r="QI343" s="54"/>
      <c r="QJ343" s="54"/>
      <c r="QK343" s="54"/>
      <c r="QL343" s="54"/>
      <c r="QM343" s="54"/>
      <c r="QN343" s="54"/>
      <c r="QO343" s="54"/>
      <c r="QP343" s="54"/>
      <c r="QQ343" s="54"/>
      <c r="QR343" s="54"/>
      <c r="QS343" s="54"/>
      <c r="QT343" s="54"/>
      <c r="QU343" s="54"/>
      <c r="QV343" s="54"/>
      <c r="QW343" s="54"/>
      <c r="QX343" s="54"/>
      <c r="QY343" s="54"/>
      <c r="QZ343" s="54"/>
      <c r="RA343" s="54"/>
      <c r="RB343" s="54"/>
      <c r="RC343" s="54"/>
      <c r="RD343" s="54"/>
      <c r="RE343" s="54"/>
      <c r="RF343" s="54"/>
      <c r="RG343" s="54"/>
      <c r="RH343" s="54"/>
      <c r="RI343" s="54"/>
      <c r="RJ343" s="54"/>
      <c r="RK343" s="54"/>
      <c r="RL343" s="54"/>
      <c r="RM343" s="54"/>
      <c r="RN343" s="54"/>
      <c r="RO343" s="54"/>
      <c r="RP343" s="54"/>
      <c r="RQ343" s="54"/>
      <c r="RR343" s="54"/>
      <c r="RS343" s="54"/>
      <c r="RT343" s="54"/>
      <c r="RU343" s="54"/>
      <c r="RV343" s="54"/>
      <c r="RW343" s="54"/>
      <c r="RX343" s="54"/>
      <c r="RY343" s="54"/>
      <c r="RZ343" s="54"/>
      <c r="SA343" s="54"/>
      <c r="SB343" s="54"/>
      <c r="SC343" s="54"/>
      <c r="SD343" s="54"/>
      <c r="SE343" s="54"/>
      <c r="SF343" s="54"/>
      <c r="SG343" s="54"/>
      <c r="SH343" s="54"/>
      <c r="SI343" s="54"/>
      <c r="SJ343" s="54"/>
      <c r="SK343" s="54"/>
      <c r="SL343" s="54"/>
      <c r="SM343" s="54"/>
      <c r="SN343" s="54"/>
      <c r="SO343" s="54"/>
      <c r="SP343" s="54"/>
      <c r="SQ343" s="54"/>
      <c r="SR343" s="54"/>
      <c r="SS343" s="54"/>
      <c r="ST343" s="54"/>
      <c r="SU343" s="54"/>
      <c r="SV343" s="54"/>
      <c r="SW343" s="54"/>
      <c r="SX343" s="54"/>
      <c r="SY343" s="54"/>
      <c r="SZ343" s="54"/>
      <c r="TA343" s="54"/>
      <c r="TB343" s="54"/>
      <c r="TC343" s="54"/>
      <c r="TD343" s="54"/>
      <c r="TE343" s="54"/>
      <c r="TF343" s="54"/>
      <c r="TG343" s="54"/>
      <c r="TH343" s="54"/>
      <c r="TI343" s="54"/>
      <c r="TJ343" s="54"/>
      <c r="TK343" s="54"/>
      <c r="TL343" s="54"/>
      <c r="TM343" s="54"/>
      <c r="TN343" s="54"/>
      <c r="TO343" s="54"/>
      <c r="TP343" s="54"/>
      <c r="TQ343" s="54"/>
      <c r="TR343" s="54"/>
      <c r="TS343" s="54"/>
      <c r="TT343" s="54"/>
      <c r="TU343" s="54"/>
      <c r="TV343" s="54"/>
      <c r="TW343" s="54"/>
      <c r="TX343" s="54"/>
      <c r="TY343" s="54"/>
      <c r="TZ343" s="54"/>
      <c r="UA343" s="54"/>
      <c r="UB343" s="54"/>
      <c r="UC343" s="54"/>
      <c r="UD343" s="54"/>
      <c r="UE343" s="54"/>
      <c r="UF343" s="54"/>
      <c r="UG343" s="54"/>
      <c r="UH343" s="54"/>
      <c r="UI343" s="54"/>
      <c r="UJ343" s="54"/>
      <c r="UK343" s="54"/>
      <c r="UL343" s="54"/>
      <c r="UM343" s="54"/>
      <c r="UN343" s="54"/>
      <c r="UO343" s="54"/>
      <c r="UP343" s="54"/>
      <c r="UQ343" s="54"/>
      <c r="UR343" s="54"/>
      <c r="US343" s="54"/>
      <c r="UT343" s="54"/>
      <c r="UU343" s="54"/>
      <c r="UV343" s="54"/>
      <c r="UW343" s="54"/>
      <c r="UX343" s="54"/>
      <c r="UY343" s="54"/>
      <c r="UZ343" s="54"/>
      <c r="VA343" s="54"/>
      <c r="VB343" s="54"/>
      <c r="VC343" s="54"/>
      <c r="VD343" s="54"/>
      <c r="VE343" s="54"/>
      <c r="VF343" s="54"/>
      <c r="VG343" s="54"/>
      <c r="VH343" s="54"/>
      <c r="VI343" s="54"/>
      <c r="VJ343" s="54"/>
      <c r="VK343" s="54"/>
      <c r="VL343" s="54"/>
      <c r="VM343" s="54"/>
      <c r="VN343" s="54"/>
      <c r="VO343" s="54"/>
      <c r="VP343" s="54"/>
      <c r="VQ343" s="54"/>
      <c r="VR343" s="54"/>
      <c r="VS343" s="54"/>
      <c r="VT343" s="54"/>
      <c r="VU343" s="54"/>
      <c r="VV343" s="54"/>
      <c r="VW343" s="54"/>
      <c r="VX343" s="54"/>
      <c r="VY343" s="54"/>
      <c r="VZ343" s="54"/>
      <c r="WA343" s="54"/>
      <c r="WB343" s="54"/>
      <c r="WC343" s="54"/>
      <c r="WD343" s="54"/>
      <c r="WE343" s="54"/>
      <c r="WF343" s="54"/>
      <c r="WG343" s="54"/>
      <c r="WH343" s="54"/>
      <c r="WI343" s="54"/>
      <c r="WJ343" s="54"/>
      <c r="WK343" s="54"/>
      <c r="WL343" s="54"/>
      <c r="WM343" s="54"/>
      <c r="WN343" s="54"/>
      <c r="WO343" s="54"/>
      <c r="WP343" s="54"/>
      <c r="WQ343" s="54"/>
      <c r="WR343" s="54"/>
      <c r="WS343" s="54"/>
      <c r="WT343" s="54"/>
      <c r="WU343" s="54"/>
      <c r="WV343" s="54"/>
      <c r="WW343" s="54"/>
      <c r="WX343" s="54"/>
      <c r="WY343" s="54"/>
      <c r="WZ343" s="54"/>
      <c r="XA343" s="54"/>
      <c r="XB343" s="54"/>
      <c r="XC343" s="54"/>
      <c r="XD343" s="54"/>
      <c r="XE343" s="54"/>
      <c r="XF343" s="54"/>
      <c r="XG343" s="54"/>
      <c r="XH343" s="54"/>
      <c r="XI343" s="54"/>
      <c r="XJ343" s="54"/>
      <c r="XK343" s="54"/>
      <c r="XL343" s="54"/>
      <c r="XM343" s="54"/>
      <c r="XN343" s="54"/>
      <c r="XO343" s="54"/>
      <c r="XP343" s="54"/>
      <c r="XQ343" s="54"/>
      <c r="XR343" s="54"/>
      <c r="XS343" s="54"/>
      <c r="XT343" s="54"/>
      <c r="XU343" s="54"/>
      <c r="XV343" s="54"/>
      <c r="XW343" s="54"/>
      <c r="XX343" s="54"/>
      <c r="XY343" s="54"/>
      <c r="XZ343" s="54"/>
      <c r="YA343" s="54"/>
      <c r="YB343" s="54"/>
      <c r="YC343" s="54"/>
      <c r="YD343" s="54"/>
      <c r="YE343" s="54"/>
      <c r="YF343" s="54"/>
      <c r="YG343" s="54"/>
      <c r="YH343" s="54"/>
      <c r="YI343" s="54"/>
      <c r="YJ343" s="54"/>
      <c r="YK343" s="54"/>
      <c r="YL343" s="54"/>
      <c r="YM343" s="54"/>
      <c r="YN343" s="54"/>
      <c r="YO343" s="54"/>
      <c r="YP343" s="54"/>
      <c r="YQ343" s="54"/>
      <c r="YR343" s="54"/>
      <c r="YS343" s="54"/>
      <c r="YT343" s="54"/>
      <c r="YU343" s="54"/>
      <c r="YV343" s="54"/>
      <c r="YW343" s="54"/>
      <c r="YX343" s="54"/>
      <c r="YY343" s="54"/>
      <c r="YZ343" s="54"/>
      <c r="ZA343" s="54"/>
      <c r="ZB343" s="54"/>
      <c r="ZC343" s="54"/>
      <c r="ZD343" s="54"/>
      <c r="ZE343" s="54"/>
      <c r="ZF343" s="54"/>
      <c r="ZG343" s="54"/>
      <c r="ZH343" s="54"/>
      <c r="ZI343" s="54"/>
      <c r="ZJ343" s="54"/>
      <c r="ZK343" s="54"/>
      <c r="ZL343" s="54"/>
      <c r="ZM343" s="54"/>
      <c r="ZN343" s="54"/>
      <c r="ZO343" s="54"/>
      <c r="ZP343" s="54"/>
      <c r="ZQ343" s="54"/>
      <c r="ZR343" s="54"/>
      <c r="ZS343" s="54"/>
      <c r="ZT343" s="54"/>
      <c r="ZU343" s="54"/>
      <c r="ZV343" s="54"/>
      <c r="ZW343" s="54"/>
      <c r="ZX343" s="54"/>
      <c r="ZY343" s="54"/>
      <c r="ZZ343" s="54"/>
      <c r="AAA343" s="54"/>
      <c r="AAB343" s="54"/>
      <c r="AAC343" s="54"/>
      <c r="AAD343" s="54"/>
      <c r="AAE343" s="54"/>
      <c r="AAF343" s="54"/>
      <c r="AAG343" s="54"/>
      <c r="AAH343" s="54"/>
      <c r="AAI343" s="54"/>
      <c r="AAJ343" s="54"/>
      <c r="AAK343" s="54"/>
      <c r="AAL343" s="54"/>
      <c r="AAM343" s="54"/>
      <c r="AAN343" s="54"/>
      <c r="AAO343" s="54"/>
      <c r="AAP343" s="54"/>
      <c r="AAQ343" s="54"/>
      <c r="AAR343" s="54"/>
      <c r="AAS343" s="54"/>
      <c r="AAT343" s="54"/>
      <c r="AAU343" s="54"/>
      <c r="AAV343" s="54"/>
      <c r="AAW343" s="54"/>
      <c r="AAX343" s="54"/>
      <c r="AAY343" s="54"/>
      <c r="AAZ343" s="54"/>
      <c r="ABA343" s="54"/>
      <c r="ABB343" s="54"/>
      <c r="ABC343" s="54"/>
      <c r="ABD343" s="54"/>
      <c r="ABE343" s="54"/>
      <c r="ABF343" s="54"/>
      <c r="ABG343" s="54"/>
      <c r="ABH343" s="54"/>
      <c r="ABI343" s="54"/>
      <c r="ABJ343" s="54"/>
      <c r="ABK343" s="54"/>
      <c r="ABL343" s="54"/>
      <c r="ABM343" s="54"/>
      <c r="ABN343" s="54"/>
      <c r="ABO343" s="54"/>
      <c r="ABP343" s="54"/>
      <c r="ABQ343" s="54"/>
      <c r="ABR343" s="54"/>
      <c r="ABS343" s="54"/>
      <c r="ABT343" s="54"/>
      <c r="ABU343" s="54"/>
      <c r="ABV343" s="54"/>
      <c r="ABW343" s="54"/>
      <c r="ABX343" s="54"/>
      <c r="ABY343" s="54"/>
      <c r="ABZ343" s="54"/>
      <c r="ACA343" s="54"/>
      <c r="ACB343" s="54"/>
      <c r="ACC343" s="54"/>
      <c r="ACD343" s="54"/>
      <c r="ACE343" s="54"/>
      <c r="ACF343" s="54"/>
      <c r="ACG343" s="54"/>
      <c r="ACH343" s="54"/>
      <c r="ACI343" s="54"/>
      <c r="ACJ343" s="54"/>
      <c r="ACK343" s="54"/>
      <c r="ACL343" s="54"/>
      <c r="ACM343" s="54"/>
      <c r="ACN343" s="54"/>
      <c r="ACO343" s="54"/>
      <c r="ACP343" s="54"/>
      <c r="ACQ343" s="54"/>
      <c r="ACR343" s="54"/>
      <c r="ACS343" s="54"/>
      <c r="ACT343" s="54"/>
      <c r="ACU343" s="54"/>
      <c r="ACV343" s="54"/>
      <c r="ACW343" s="54"/>
      <c r="ACX343" s="54"/>
      <c r="ACY343" s="54"/>
      <c r="ACZ343" s="54"/>
      <c r="ADA343" s="54"/>
      <c r="ADB343" s="54"/>
      <c r="ADC343" s="54"/>
      <c r="ADD343" s="54"/>
      <c r="ADE343" s="54"/>
      <c r="ADF343" s="54"/>
      <c r="ADG343" s="54"/>
      <c r="ADH343" s="54"/>
      <c r="ADI343" s="54"/>
      <c r="ADJ343" s="54"/>
      <c r="ADK343" s="54"/>
      <c r="ADL343" s="54"/>
      <c r="ADM343" s="54"/>
      <c r="ADN343" s="54"/>
      <c r="ADO343" s="54"/>
      <c r="ADP343" s="54"/>
      <c r="ADQ343" s="54"/>
      <c r="ADR343" s="54"/>
      <c r="ADS343" s="54"/>
      <c r="ADT343" s="54"/>
      <c r="ADU343" s="54"/>
      <c r="ADV343" s="54"/>
      <c r="ADW343" s="54"/>
      <c r="ADX343" s="54"/>
      <c r="ADY343" s="54"/>
      <c r="ADZ343" s="54"/>
      <c r="AEA343" s="54"/>
      <c r="AEB343" s="54"/>
      <c r="AEC343" s="54"/>
      <c r="AED343" s="54"/>
      <c r="AEE343" s="54"/>
      <c r="AEF343" s="54"/>
      <c r="AEG343" s="54"/>
      <c r="AEH343" s="54"/>
      <c r="AEI343" s="54"/>
      <c r="AEJ343" s="54"/>
      <c r="AEK343" s="54"/>
      <c r="AEL343" s="54"/>
      <c r="AEM343" s="54"/>
      <c r="AEN343" s="54"/>
      <c r="AEO343" s="54"/>
      <c r="AEP343" s="54"/>
      <c r="AEQ343" s="54"/>
      <c r="AER343" s="54"/>
      <c r="AES343" s="54"/>
      <c r="AET343" s="54"/>
      <c r="AEU343" s="54"/>
      <c r="AEV343" s="54"/>
      <c r="AEW343" s="54"/>
      <c r="AEX343" s="54"/>
      <c r="AEY343" s="54"/>
      <c r="AEZ343" s="54"/>
      <c r="AFA343" s="54"/>
      <c r="AFB343" s="54"/>
      <c r="AFC343" s="54"/>
      <c r="AFD343" s="54"/>
      <c r="AFE343" s="54"/>
      <c r="AFF343" s="54"/>
      <c r="AFG343" s="54"/>
      <c r="AFH343" s="54"/>
      <c r="AFI343" s="54"/>
      <c r="AFJ343" s="54"/>
      <c r="AFK343" s="54"/>
      <c r="AFL343" s="54"/>
      <c r="AFM343" s="54"/>
      <c r="AFN343" s="54"/>
      <c r="AFO343" s="54"/>
      <c r="AFP343" s="54"/>
      <c r="AFQ343" s="54"/>
      <c r="AFR343" s="54"/>
      <c r="AFS343" s="54"/>
      <c r="AFT343" s="54"/>
      <c r="AFU343" s="54"/>
      <c r="AFV343" s="54"/>
      <c r="AFW343" s="54"/>
      <c r="AFX343" s="54"/>
      <c r="AFY343" s="54"/>
      <c r="AFZ343" s="54"/>
      <c r="AGA343" s="54"/>
      <c r="AGB343" s="54"/>
      <c r="AGC343" s="54"/>
      <c r="AGD343" s="54"/>
      <c r="AGE343" s="54"/>
      <c r="AGF343" s="54"/>
      <c r="AGG343" s="54"/>
      <c r="AGH343" s="54"/>
      <c r="AGI343" s="54"/>
      <c r="AGJ343" s="54"/>
      <c r="AGK343" s="54"/>
      <c r="AGL343" s="54"/>
      <c r="AGM343" s="54"/>
      <c r="AGN343" s="54"/>
      <c r="AGO343" s="54"/>
      <c r="AGP343" s="54"/>
      <c r="AGQ343" s="54"/>
      <c r="AGR343" s="54"/>
      <c r="AGS343" s="54"/>
      <c r="AGT343" s="54"/>
      <c r="AGU343" s="54"/>
      <c r="AGV343" s="54"/>
      <c r="AGW343" s="54"/>
      <c r="AGX343" s="54"/>
      <c r="AGY343" s="54"/>
      <c r="AGZ343" s="54"/>
      <c r="AHA343" s="54"/>
      <c r="AHB343" s="54"/>
      <c r="AHC343" s="54"/>
      <c r="AHD343" s="54"/>
      <c r="AHE343" s="54"/>
      <c r="AHF343" s="54"/>
      <c r="AHG343" s="54"/>
      <c r="AHH343" s="54"/>
      <c r="AHI343" s="54"/>
      <c r="AHJ343" s="54"/>
      <c r="AHK343" s="54"/>
      <c r="AHL343" s="54"/>
      <c r="AHM343" s="54"/>
      <c r="AHN343" s="54"/>
      <c r="AHO343" s="54"/>
      <c r="AHP343" s="54"/>
      <c r="AHQ343" s="54"/>
      <c r="AHR343" s="54"/>
      <c r="AHS343" s="54"/>
      <c r="AHT343" s="54"/>
      <c r="AHU343" s="54"/>
      <c r="AHV343" s="54"/>
      <c r="AHW343" s="54"/>
      <c r="AHX343" s="54"/>
      <c r="AHY343" s="54"/>
      <c r="AHZ343" s="54"/>
      <c r="AIA343" s="54"/>
      <c r="AIB343" s="54"/>
      <c r="AIC343" s="54"/>
      <c r="AID343" s="54"/>
      <c r="AIE343" s="54"/>
      <c r="AIF343" s="54"/>
      <c r="AIG343" s="54"/>
      <c r="AIH343" s="54"/>
      <c r="AII343" s="54"/>
      <c r="AIJ343" s="54"/>
      <c r="AIK343" s="54"/>
      <c r="AIL343" s="54"/>
      <c r="AIM343" s="54"/>
      <c r="AIN343" s="54"/>
      <c r="AIO343" s="54"/>
      <c r="AIP343" s="54"/>
      <c r="AIQ343" s="54"/>
      <c r="AIR343" s="54"/>
      <c r="AIS343" s="54"/>
      <c r="AIT343" s="54"/>
      <c r="AIU343" s="54"/>
      <c r="AIV343" s="54"/>
      <c r="AIW343" s="54"/>
      <c r="AIX343" s="54"/>
      <c r="AIY343" s="54"/>
      <c r="AIZ343" s="54"/>
      <c r="AJA343" s="54"/>
      <c r="AJB343" s="54"/>
      <c r="AJC343" s="54"/>
      <c r="AJD343" s="54"/>
      <c r="AJE343" s="54"/>
      <c r="AJF343" s="54"/>
      <c r="AJG343" s="54"/>
      <c r="AJH343" s="54"/>
      <c r="AJI343" s="54"/>
      <c r="AJJ343" s="54"/>
      <c r="AJK343" s="54"/>
      <c r="AJL343" s="54"/>
      <c r="AJM343" s="54"/>
      <c r="AJN343" s="54"/>
      <c r="AJO343" s="54"/>
      <c r="AJP343" s="54"/>
      <c r="AJQ343" s="54"/>
      <c r="AJR343" s="54"/>
      <c r="AJS343" s="54"/>
      <c r="AJT343" s="54"/>
      <c r="AJU343" s="54"/>
      <c r="AJV343" s="54"/>
      <c r="AJW343" s="54"/>
      <c r="AJX343" s="54"/>
      <c r="AJY343" s="54"/>
      <c r="AJZ343" s="54"/>
      <c r="AKA343" s="54"/>
      <c r="AKB343" s="54"/>
      <c r="AKC343" s="54"/>
      <c r="AKD343" s="54"/>
      <c r="AKE343" s="54"/>
      <c r="AKF343" s="54"/>
      <c r="AKG343" s="54"/>
      <c r="AKH343" s="54"/>
      <c r="AKI343" s="54"/>
      <c r="AKJ343" s="54"/>
      <c r="AKK343" s="54"/>
      <c r="AKL343" s="54"/>
      <c r="AKM343" s="54"/>
      <c r="AKN343" s="54"/>
      <c r="AKO343" s="54"/>
      <c r="AKP343" s="54"/>
      <c r="AKQ343" s="54"/>
      <c r="AKR343" s="54"/>
      <c r="AKS343" s="54"/>
      <c r="AKT343" s="54"/>
      <c r="AKU343" s="54"/>
      <c r="AKV343" s="54"/>
      <c r="AKW343" s="54"/>
      <c r="AKX343" s="54"/>
      <c r="AKY343" s="54"/>
      <c r="AKZ343" s="54"/>
      <c r="ALA343" s="54"/>
      <c r="ALB343" s="54"/>
      <c r="ALC343" s="54"/>
      <c r="ALD343" s="54"/>
      <c r="ALE343" s="54"/>
      <c r="ALF343" s="54"/>
      <c r="ALG343" s="54"/>
      <c r="ALH343" s="54"/>
      <c r="ALI343" s="54"/>
      <c r="ALJ343" s="54"/>
      <c r="ALK343" s="54"/>
      <c r="ALL343" s="54"/>
      <c r="ALM343" s="54"/>
      <c r="ALN343" s="54"/>
      <c r="ALO343" s="54"/>
      <c r="ALP343" s="54"/>
      <c r="ALQ343" s="54"/>
      <c r="ALR343" s="54"/>
      <c r="ALS343" s="54"/>
      <c r="ALT343" s="54"/>
    </row>
    <row r="344" spans="1:1008" customFormat="1" ht="15" customHeight="1" thickBot="1">
      <c r="A344" s="250"/>
      <c r="B344" s="251"/>
      <c r="C344" s="251"/>
      <c r="D344" s="252"/>
      <c r="E344" s="8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4"/>
      <c r="BQ344" s="54"/>
      <c r="BR344" s="54"/>
      <c r="BS344" s="54"/>
      <c r="BT344" s="54"/>
      <c r="BU344" s="54"/>
      <c r="BV344" s="54"/>
      <c r="BW344" s="54"/>
      <c r="BX344" s="54"/>
      <c r="BY344" s="54"/>
      <c r="BZ344" s="54"/>
      <c r="CA344" s="54"/>
      <c r="CB344" s="54"/>
      <c r="CC344" s="54"/>
      <c r="CD344" s="54"/>
      <c r="CE344" s="54"/>
      <c r="CF344" s="54"/>
      <c r="CG344" s="54"/>
      <c r="CH344" s="54"/>
      <c r="CI344" s="54"/>
      <c r="CJ344" s="54"/>
      <c r="CK344" s="54"/>
      <c r="CL344" s="54"/>
      <c r="CM344" s="54"/>
      <c r="CN344" s="54"/>
      <c r="CO344" s="54"/>
      <c r="CP344" s="54"/>
      <c r="CQ344" s="54"/>
      <c r="CR344" s="54"/>
      <c r="CS344" s="54"/>
      <c r="CT344" s="54"/>
      <c r="CU344" s="54"/>
      <c r="CV344" s="54"/>
      <c r="CW344" s="54"/>
      <c r="CX344" s="54"/>
      <c r="CY344" s="54"/>
      <c r="CZ344" s="54"/>
      <c r="DA344" s="54"/>
      <c r="DB344" s="54"/>
      <c r="DC344" s="54"/>
      <c r="DD344" s="54"/>
      <c r="DE344" s="54"/>
      <c r="DF344" s="54"/>
      <c r="DG344" s="54"/>
      <c r="DH344" s="54"/>
      <c r="DI344" s="54"/>
      <c r="DJ344" s="54"/>
      <c r="DK344" s="54"/>
      <c r="DL344" s="54"/>
      <c r="DM344" s="54"/>
      <c r="DN344" s="54"/>
      <c r="DO344" s="54"/>
      <c r="DP344" s="54"/>
      <c r="DQ344" s="54"/>
      <c r="DR344" s="54"/>
      <c r="DS344" s="54"/>
      <c r="DT344" s="54"/>
      <c r="DU344" s="54"/>
      <c r="DV344" s="54"/>
      <c r="DW344" s="54"/>
      <c r="DX344" s="54"/>
      <c r="DY344" s="54"/>
      <c r="DZ344" s="54"/>
      <c r="EA344" s="54"/>
      <c r="EB344" s="54"/>
      <c r="EC344" s="54"/>
      <c r="ED344" s="54"/>
      <c r="EE344" s="54"/>
      <c r="EF344" s="54"/>
      <c r="EG344" s="54"/>
      <c r="EH344" s="54"/>
      <c r="EI344" s="54"/>
      <c r="EJ344" s="54"/>
      <c r="EK344" s="54"/>
      <c r="EL344" s="54"/>
      <c r="EM344" s="54"/>
      <c r="EN344" s="54"/>
      <c r="EO344" s="54"/>
      <c r="EP344" s="54"/>
      <c r="EQ344" s="54"/>
      <c r="ER344" s="54"/>
      <c r="ES344" s="54"/>
      <c r="ET344" s="54"/>
      <c r="EU344" s="54"/>
      <c r="EV344" s="54"/>
      <c r="EW344" s="54"/>
      <c r="EX344" s="54"/>
      <c r="EY344" s="54"/>
      <c r="EZ344" s="54"/>
      <c r="FA344" s="54"/>
      <c r="FB344" s="54"/>
      <c r="FC344" s="54"/>
      <c r="FD344" s="54"/>
      <c r="FE344" s="54"/>
      <c r="FF344" s="54"/>
      <c r="FG344" s="54"/>
      <c r="FH344" s="54"/>
      <c r="FI344" s="54"/>
      <c r="FJ344" s="54"/>
      <c r="FK344" s="54"/>
      <c r="FL344" s="54"/>
      <c r="FM344" s="54"/>
      <c r="FN344" s="54"/>
      <c r="FO344" s="54"/>
      <c r="FP344" s="54"/>
      <c r="FQ344" s="54"/>
      <c r="FR344" s="54"/>
      <c r="FS344" s="54"/>
      <c r="FT344" s="54"/>
      <c r="FU344" s="54"/>
      <c r="FV344" s="54"/>
      <c r="FW344" s="54"/>
      <c r="FX344" s="54"/>
      <c r="FY344" s="54"/>
      <c r="FZ344" s="54"/>
      <c r="GA344" s="54"/>
      <c r="GB344" s="54"/>
      <c r="GC344" s="54"/>
      <c r="GD344" s="54"/>
      <c r="GE344" s="54"/>
      <c r="GF344" s="54"/>
      <c r="GG344" s="54"/>
      <c r="GH344" s="54"/>
      <c r="GI344" s="54"/>
      <c r="GJ344" s="54"/>
      <c r="GK344" s="54"/>
      <c r="GL344" s="54"/>
      <c r="GM344" s="54"/>
      <c r="GN344" s="54"/>
      <c r="GO344" s="54"/>
      <c r="GP344" s="54"/>
      <c r="GQ344" s="54"/>
      <c r="GR344" s="54"/>
      <c r="GS344" s="54"/>
      <c r="GT344" s="54"/>
      <c r="GU344" s="54"/>
      <c r="GV344" s="54"/>
      <c r="GW344" s="54"/>
      <c r="GX344" s="54"/>
      <c r="GY344" s="54"/>
      <c r="GZ344" s="54"/>
      <c r="HA344" s="54"/>
      <c r="HB344" s="54"/>
      <c r="HC344" s="54"/>
      <c r="HD344" s="54"/>
      <c r="HE344" s="54"/>
      <c r="HF344" s="54"/>
      <c r="HG344" s="54"/>
      <c r="HH344" s="54"/>
      <c r="HI344" s="54"/>
      <c r="HJ344" s="54"/>
      <c r="HK344" s="54"/>
      <c r="HL344" s="54"/>
      <c r="HM344" s="54"/>
      <c r="HN344" s="54"/>
      <c r="HO344" s="54"/>
      <c r="HP344" s="54"/>
      <c r="HQ344" s="54"/>
      <c r="HR344" s="54"/>
      <c r="HS344" s="54"/>
      <c r="HT344" s="54"/>
      <c r="HU344" s="54"/>
      <c r="HV344" s="54"/>
      <c r="HW344" s="54"/>
      <c r="HX344" s="54"/>
      <c r="HY344" s="54"/>
      <c r="HZ344" s="54"/>
      <c r="IA344" s="54"/>
      <c r="IB344" s="54"/>
      <c r="IC344" s="54"/>
      <c r="ID344" s="54"/>
      <c r="IE344" s="54"/>
      <c r="IF344" s="54"/>
      <c r="IG344" s="54"/>
      <c r="IH344" s="54"/>
      <c r="II344" s="54"/>
      <c r="IJ344" s="54"/>
      <c r="IK344" s="54"/>
      <c r="IL344" s="54"/>
      <c r="IM344" s="54"/>
      <c r="IN344" s="54"/>
      <c r="IO344" s="54"/>
      <c r="IP344" s="54"/>
      <c r="IQ344" s="54"/>
      <c r="IR344" s="54"/>
      <c r="IS344" s="54"/>
      <c r="IT344" s="54"/>
      <c r="IU344" s="54"/>
      <c r="IV344" s="54"/>
      <c r="IW344" s="54"/>
      <c r="IX344" s="54"/>
      <c r="IY344" s="54"/>
      <c r="IZ344" s="54"/>
      <c r="JA344" s="54"/>
      <c r="JB344" s="54"/>
      <c r="JC344" s="54"/>
      <c r="JD344" s="54"/>
      <c r="JE344" s="54"/>
      <c r="JF344" s="54"/>
      <c r="JG344" s="54"/>
      <c r="JH344" s="54"/>
      <c r="JI344" s="54"/>
      <c r="JJ344" s="54"/>
      <c r="JK344" s="54"/>
      <c r="JL344" s="54"/>
      <c r="JM344" s="54"/>
      <c r="JN344" s="54"/>
      <c r="JO344" s="54"/>
      <c r="JP344" s="54"/>
      <c r="JQ344" s="54"/>
      <c r="JR344" s="54"/>
      <c r="JS344" s="54"/>
      <c r="JT344" s="54"/>
      <c r="JU344" s="54"/>
      <c r="JV344" s="54"/>
      <c r="JW344" s="54"/>
      <c r="JX344" s="54"/>
      <c r="JY344" s="54"/>
      <c r="JZ344" s="54"/>
      <c r="KA344" s="54"/>
      <c r="KB344" s="54"/>
      <c r="KC344" s="54"/>
      <c r="KD344" s="54"/>
      <c r="KE344" s="54"/>
      <c r="KF344" s="54"/>
      <c r="KG344" s="54"/>
      <c r="KH344" s="54"/>
      <c r="KI344" s="54"/>
      <c r="KJ344" s="54"/>
      <c r="KK344" s="54"/>
      <c r="KL344" s="54"/>
      <c r="KM344" s="54"/>
      <c r="KN344" s="54"/>
      <c r="KO344" s="54"/>
      <c r="KP344" s="54"/>
      <c r="KQ344" s="54"/>
      <c r="KR344" s="54"/>
      <c r="KS344" s="54"/>
      <c r="KT344" s="54"/>
      <c r="KU344" s="54"/>
      <c r="KV344" s="54"/>
      <c r="KW344" s="54"/>
      <c r="KX344" s="54"/>
      <c r="KY344" s="54"/>
      <c r="KZ344" s="54"/>
      <c r="LA344" s="54"/>
      <c r="LB344" s="54"/>
      <c r="LC344" s="54"/>
      <c r="LD344" s="54"/>
      <c r="LE344" s="54"/>
      <c r="LF344" s="54"/>
      <c r="LG344" s="54"/>
      <c r="LH344" s="54"/>
      <c r="LI344" s="54"/>
      <c r="LJ344" s="54"/>
      <c r="LK344" s="54"/>
      <c r="LL344" s="54"/>
      <c r="LM344" s="54"/>
      <c r="LN344" s="54"/>
      <c r="LO344" s="54"/>
      <c r="LP344" s="54"/>
      <c r="LQ344" s="54"/>
      <c r="LR344" s="54"/>
      <c r="LS344" s="54"/>
      <c r="LT344" s="54"/>
      <c r="LU344" s="54"/>
      <c r="LV344" s="54"/>
      <c r="LW344" s="54"/>
      <c r="LX344" s="54"/>
      <c r="LY344" s="54"/>
      <c r="LZ344" s="54"/>
      <c r="MA344" s="54"/>
      <c r="MB344" s="54"/>
      <c r="MC344" s="54"/>
      <c r="MD344" s="54"/>
      <c r="ME344" s="54"/>
      <c r="MF344" s="54"/>
      <c r="MG344" s="54"/>
      <c r="MH344" s="54"/>
      <c r="MI344" s="54"/>
      <c r="MJ344" s="54"/>
      <c r="MK344" s="54"/>
      <c r="ML344" s="54"/>
      <c r="MM344" s="54"/>
      <c r="MN344" s="54"/>
      <c r="MO344" s="54"/>
      <c r="MP344" s="54"/>
      <c r="MQ344" s="54"/>
      <c r="MR344" s="54"/>
      <c r="MS344" s="54"/>
      <c r="MT344" s="54"/>
      <c r="MU344" s="54"/>
      <c r="MV344" s="54"/>
      <c r="MW344" s="54"/>
      <c r="MX344" s="54"/>
      <c r="MY344" s="54"/>
      <c r="MZ344" s="54"/>
      <c r="NA344" s="54"/>
      <c r="NB344" s="54"/>
      <c r="NC344" s="54"/>
      <c r="ND344" s="54"/>
      <c r="NE344" s="54"/>
      <c r="NF344" s="54"/>
      <c r="NG344" s="54"/>
      <c r="NH344" s="54"/>
      <c r="NI344" s="54"/>
      <c r="NJ344" s="54"/>
      <c r="NK344" s="54"/>
      <c r="NL344" s="54"/>
      <c r="NM344" s="54"/>
      <c r="NN344" s="54"/>
      <c r="NO344" s="54"/>
      <c r="NP344" s="54"/>
      <c r="NQ344" s="54"/>
      <c r="NR344" s="54"/>
      <c r="NS344" s="54"/>
      <c r="NT344" s="54"/>
      <c r="NU344" s="54"/>
      <c r="NV344" s="54"/>
      <c r="NW344" s="54"/>
      <c r="NX344" s="54"/>
      <c r="NY344" s="54"/>
      <c r="NZ344" s="54"/>
      <c r="OA344" s="54"/>
      <c r="OB344" s="54"/>
      <c r="OC344" s="54"/>
      <c r="OD344" s="54"/>
      <c r="OE344" s="54"/>
      <c r="OF344" s="54"/>
      <c r="OG344" s="54"/>
      <c r="OH344" s="54"/>
      <c r="OI344" s="54"/>
      <c r="OJ344" s="54"/>
      <c r="OK344" s="54"/>
      <c r="OL344" s="54"/>
      <c r="OM344" s="54"/>
      <c r="ON344" s="54"/>
      <c r="OO344" s="54"/>
      <c r="OP344" s="54"/>
      <c r="OQ344" s="54"/>
      <c r="OR344" s="54"/>
      <c r="OS344" s="54"/>
      <c r="OT344" s="54"/>
      <c r="OU344" s="54"/>
      <c r="OV344" s="54"/>
      <c r="OW344" s="54"/>
      <c r="OX344" s="54"/>
      <c r="OY344" s="54"/>
      <c r="OZ344" s="54"/>
      <c r="PA344" s="54"/>
      <c r="PB344" s="54"/>
      <c r="PC344" s="54"/>
      <c r="PD344" s="54"/>
      <c r="PE344" s="54"/>
      <c r="PF344" s="54"/>
      <c r="PG344" s="54"/>
      <c r="PH344" s="54"/>
      <c r="PI344" s="54"/>
      <c r="PJ344" s="54"/>
      <c r="PK344" s="54"/>
      <c r="PL344" s="54"/>
      <c r="PM344" s="54"/>
      <c r="PN344" s="54"/>
      <c r="PO344" s="54"/>
      <c r="PP344" s="54"/>
      <c r="PQ344" s="54"/>
      <c r="PR344" s="54"/>
      <c r="PS344" s="54"/>
      <c r="PT344" s="54"/>
      <c r="PU344" s="54"/>
      <c r="PV344" s="54"/>
      <c r="PW344" s="54"/>
      <c r="PX344" s="54"/>
      <c r="PY344" s="54"/>
      <c r="PZ344" s="54"/>
      <c r="QA344" s="54"/>
      <c r="QB344" s="54"/>
      <c r="QC344" s="54"/>
      <c r="QD344" s="54"/>
      <c r="QE344" s="54"/>
      <c r="QF344" s="54"/>
      <c r="QG344" s="54"/>
      <c r="QH344" s="54"/>
      <c r="QI344" s="54"/>
      <c r="QJ344" s="54"/>
      <c r="QK344" s="54"/>
      <c r="QL344" s="54"/>
      <c r="QM344" s="54"/>
      <c r="QN344" s="54"/>
      <c r="QO344" s="54"/>
      <c r="QP344" s="54"/>
      <c r="QQ344" s="54"/>
      <c r="QR344" s="54"/>
      <c r="QS344" s="54"/>
      <c r="QT344" s="54"/>
      <c r="QU344" s="54"/>
      <c r="QV344" s="54"/>
      <c r="QW344" s="54"/>
      <c r="QX344" s="54"/>
      <c r="QY344" s="54"/>
      <c r="QZ344" s="54"/>
      <c r="RA344" s="54"/>
      <c r="RB344" s="54"/>
      <c r="RC344" s="54"/>
      <c r="RD344" s="54"/>
      <c r="RE344" s="54"/>
      <c r="RF344" s="54"/>
      <c r="RG344" s="54"/>
      <c r="RH344" s="54"/>
      <c r="RI344" s="54"/>
      <c r="RJ344" s="54"/>
      <c r="RK344" s="54"/>
      <c r="RL344" s="54"/>
      <c r="RM344" s="54"/>
      <c r="RN344" s="54"/>
      <c r="RO344" s="54"/>
      <c r="RP344" s="54"/>
      <c r="RQ344" s="54"/>
      <c r="RR344" s="54"/>
      <c r="RS344" s="54"/>
      <c r="RT344" s="54"/>
      <c r="RU344" s="54"/>
      <c r="RV344" s="54"/>
      <c r="RW344" s="54"/>
      <c r="RX344" s="54"/>
      <c r="RY344" s="54"/>
      <c r="RZ344" s="54"/>
      <c r="SA344" s="54"/>
      <c r="SB344" s="54"/>
      <c r="SC344" s="54"/>
      <c r="SD344" s="54"/>
      <c r="SE344" s="54"/>
      <c r="SF344" s="54"/>
      <c r="SG344" s="54"/>
      <c r="SH344" s="54"/>
      <c r="SI344" s="54"/>
      <c r="SJ344" s="54"/>
      <c r="SK344" s="54"/>
      <c r="SL344" s="54"/>
      <c r="SM344" s="54"/>
      <c r="SN344" s="54"/>
      <c r="SO344" s="54"/>
      <c r="SP344" s="54"/>
      <c r="SQ344" s="54"/>
      <c r="SR344" s="54"/>
      <c r="SS344" s="54"/>
      <c r="ST344" s="54"/>
      <c r="SU344" s="54"/>
      <c r="SV344" s="54"/>
      <c r="SW344" s="54"/>
      <c r="SX344" s="54"/>
      <c r="SY344" s="54"/>
      <c r="SZ344" s="54"/>
      <c r="TA344" s="54"/>
      <c r="TB344" s="54"/>
      <c r="TC344" s="54"/>
      <c r="TD344" s="54"/>
      <c r="TE344" s="54"/>
      <c r="TF344" s="54"/>
      <c r="TG344" s="54"/>
      <c r="TH344" s="54"/>
      <c r="TI344" s="54"/>
      <c r="TJ344" s="54"/>
      <c r="TK344" s="54"/>
      <c r="TL344" s="54"/>
      <c r="TM344" s="54"/>
      <c r="TN344" s="54"/>
      <c r="TO344" s="54"/>
      <c r="TP344" s="54"/>
      <c r="TQ344" s="54"/>
      <c r="TR344" s="54"/>
      <c r="TS344" s="54"/>
      <c r="TT344" s="54"/>
      <c r="TU344" s="54"/>
      <c r="TV344" s="54"/>
      <c r="TW344" s="54"/>
      <c r="TX344" s="54"/>
      <c r="TY344" s="54"/>
      <c r="TZ344" s="54"/>
      <c r="UA344" s="54"/>
      <c r="UB344" s="54"/>
      <c r="UC344" s="54"/>
      <c r="UD344" s="54"/>
      <c r="UE344" s="54"/>
      <c r="UF344" s="54"/>
      <c r="UG344" s="54"/>
      <c r="UH344" s="54"/>
      <c r="UI344" s="54"/>
      <c r="UJ344" s="54"/>
      <c r="UK344" s="54"/>
      <c r="UL344" s="54"/>
      <c r="UM344" s="54"/>
      <c r="UN344" s="54"/>
      <c r="UO344" s="54"/>
      <c r="UP344" s="54"/>
      <c r="UQ344" s="54"/>
      <c r="UR344" s="54"/>
      <c r="US344" s="54"/>
      <c r="UT344" s="54"/>
      <c r="UU344" s="54"/>
      <c r="UV344" s="54"/>
      <c r="UW344" s="54"/>
      <c r="UX344" s="54"/>
      <c r="UY344" s="54"/>
      <c r="UZ344" s="54"/>
      <c r="VA344" s="54"/>
      <c r="VB344" s="54"/>
      <c r="VC344" s="54"/>
      <c r="VD344" s="54"/>
      <c r="VE344" s="54"/>
      <c r="VF344" s="54"/>
      <c r="VG344" s="54"/>
      <c r="VH344" s="54"/>
      <c r="VI344" s="54"/>
      <c r="VJ344" s="54"/>
      <c r="VK344" s="54"/>
      <c r="VL344" s="54"/>
      <c r="VM344" s="54"/>
      <c r="VN344" s="54"/>
      <c r="VO344" s="54"/>
      <c r="VP344" s="54"/>
      <c r="VQ344" s="54"/>
      <c r="VR344" s="54"/>
      <c r="VS344" s="54"/>
      <c r="VT344" s="54"/>
      <c r="VU344" s="54"/>
      <c r="VV344" s="54"/>
      <c r="VW344" s="54"/>
      <c r="VX344" s="54"/>
      <c r="VY344" s="54"/>
      <c r="VZ344" s="54"/>
      <c r="WA344" s="54"/>
      <c r="WB344" s="54"/>
      <c r="WC344" s="54"/>
      <c r="WD344" s="54"/>
      <c r="WE344" s="54"/>
      <c r="WF344" s="54"/>
      <c r="WG344" s="54"/>
      <c r="WH344" s="54"/>
      <c r="WI344" s="54"/>
      <c r="WJ344" s="54"/>
      <c r="WK344" s="54"/>
      <c r="WL344" s="54"/>
      <c r="WM344" s="54"/>
      <c r="WN344" s="54"/>
      <c r="WO344" s="54"/>
      <c r="WP344" s="54"/>
      <c r="WQ344" s="54"/>
      <c r="WR344" s="54"/>
      <c r="WS344" s="54"/>
      <c r="WT344" s="54"/>
      <c r="WU344" s="54"/>
      <c r="WV344" s="54"/>
      <c r="WW344" s="54"/>
      <c r="WX344" s="54"/>
      <c r="WY344" s="54"/>
      <c r="WZ344" s="54"/>
      <c r="XA344" s="54"/>
      <c r="XB344" s="54"/>
      <c r="XC344" s="54"/>
      <c r="XD344" s="54"/>
      <c r="XE344" s="54"/>
      <c r="XF344" s="54"/>
      <c r="XG344" s="54"/>
      <c r="XH344" s="54"/>
      <c r="XI344" s="54"/>
      <c r="XJ344" s="54"/>
      <c r="XK344" s="54"/>
      <c r="XL344" s="54"/>
      <c r="XM344" s="54"/>
      <c r="XN344" s="54"/>
      <c r="XO344" s="54"/>
      <c r="XP344" s="54"/>
      <c r="XQ344" s="54"/>
      <c r="XR344" s="54"/>
      <c r="XS344" s="54"/>
      <c r="XT344" s="54"/>
      <c r="XU344" s="54"/>
      <c r="XV344" s="54"/>
      <c r="XW344" s="54"/>
      <c r="XX344" s="54"/>
      <c r="XY344" s="54"/>
      <c r="XZ344" s="54"/>
      <c r="YA344" s="54"/>
      <c r="YB344" s="54"/>
      <c r="YC344" s="54"/>
      <c r="YD344" s="54"/>
      <c r="YE344" s="54"/>
      <c r="YF344" s="54"/>
      <c r="YG344" s="54"/>
      <c r="YH344" s="54"/>
      <c r="YI344" s="54"/>
      <c r="YJ344" s="54"/>
      <c r="YK344" s="54"/>
      <c r="YL344" s="54"/>
      <c r="YM344" s="54"/>
      <c r="YN344" s="54"/>
      <c r="YO344" s="54"/>
      <c r="YP344" s="54"/>
      <c r="YQ344" s="54"/>
      <c r="YR344" s="54"/>
      <c r="YS344" s="54"/>
      <c r="YT344" s="54"/>
      <c r="YU344" s="54"/>
      <c r="YV344" s="54"/>
      <c r="YW344" s="54"/>
      <c r="YX344" s="54"/>
      <c r="YY344" s="54"/>
      <c r="YZ344" s="54"/>
      <c r="ZA344" s="54"/>
      <c r="ZB344" s="54"/>
      <c r="ZC344" s="54"/>
      <c r="ZD344" s="54"/>
      <c r="ZE344" s="54"/>
      <c r="ZF344" s="54"/>
      <c r="ZG344" s="54"/>
      <c r="ZH344" s="54"/>
      <c r="ZI344" s="54"/>
      <c r="ZJ344" s="54"/>
      <c r="ZK344" s="54"/>
      <c r="ZL344" s="54"/>
      <c r="ZM344" s="54"/>
      <c r="ZN344" s="54"/>
      <c r="ZO344" s="54"/>
      <c r="ZP344" s="54"/>
      <c r="ZQ344" s="54"/>
      <c r="ZR344" s="54"/>
      <c r="ZS344" s="54"/>
      <c r="ZT344" s="54"/>
      <c r="ZU344" s="54"/>
      <c r="ZV344" s="54"/>
      <c r="ZW344" s="54"/>
      <c r="ZX344" s="54"/>
      <c r="ZY344" s="54"/>
      <c r="ZZ344" s="54"/>
      <c r="AAA344" s="54"/>
      <c r="AAB344" s="54"/>
      <c r="AAC344" s="54"/>
      <c r="AAD344" s="54"/>
      <c r="AAE344" s="54"/>
      <c r="AAF344" s="54"/>
      <c r="AAG344" s="54"/>
      <c r="AAH344" s="54"/>
      <c r="AAI344" s="54"/>
      <c r="AAJ344" s="54"/>
      <c r="AAK344" s="54"/>
      <c r="AAL344" s="54"/>
      <c r="AAM344" s="54"/>
      <c r="AAN344" s="54"/>
      <c r="AAO344" s="54"/>
      <c r="AAP344" s="54"/>
      <c r="AAQ344" s="54"/>
      <c r="AAR344" s="54"/>
      <c r="AAS344" s="54"/>
      <c r="AAT344" s="54"/>
      <c r="AAU344" s="54"/>
      <c r="AAV344" s="54"/>
      <c r="AAW344" s="54"/>
      <c r="AAX344" s="54"/>
      <c r="AAY344" s="54"/>
      <c r="AAZ344" s="54"/>
      <c r="ABA344" s="54"/>
      <c r="ABB344" s="54"/>
      <c r="ABC344" s="54"/>
      <c r="ABD344" s="54"/>
      <c r="ABE344" s="54"/>
      <c r="ABF344" s="54"/>
      <c r="ABG344" s="54"/>
      <c r="ABH344" s="54"/>
      <c r="ABI344" s="54"/>
      <c r="ABJ344" s="54"/>
      <c r="ABK344" s="54"/>
      <c r="ABL344" s="54"/>
      <c r="ABM344" s="54"/>
      <c r="ABN344" s="54"/>
      <c r="ABO344" s="54"/>
      <c r="ABP344" s="54"/>
      <c r="ABQ344" s="54"/>
      <c r="ABR344" s="54"/>
      <c r="ABS344" s="54"/>
      <c r="ABT344" s="54"/>
      <c r="ABU344" s="54"/>
      <c r="ABV344" s="54"/>
      <c r="ABW344" s="54"/>
      <c r="ABX344" s="54"/>
      <c r="ABY344" s="54"/>
      <c r="ABZ344" s="54"/>
      <c r="ACA344" s="54"/>
      <c r="ACB344" s="54"/>
      <c r="ACC344" s="54"/>
      <c r="ACD344" s="54"/>
      <c r="ACE344" s="54"/>
      <c r="ACF344" s="54"/>
      <c r="ACG344" s="54"/>
      <c r="ACH344" s="54"/>
      <c r="ACI344" s="54"/>
      <c r="ACJ344" s="54"/>
      <c r="ACK344" s="54"/>
      <c r="ACL344" s="54"/>
      <c r="ACM344" s="54"/>
      <c r="ACN344" s="54"/>
      <c r="ACO344" s="54"/>
      <c r="ACP344" s="54"/>
      <c r="ACQ344" s="54"/>
      <c r="ACR344" s="54"/>
      <c r="ACS344" s="54"/>
      <c r="ACT344" s="54"/>
      <c r="ACU344" s="54"/>
      <c r="ACV344" s="54"/>
      <c r="ACW344" s="54"/>
      <c r="ACX344" s="54"/>
      <c r="ACY344" s="54"/>
      <c r="ACZ344" s="54"/>
      <c r="ADA344" s="54"/>
      <c r="ADB344" s="54"/>
      <c r="ADC344" s="54"/>
      <c r="ADD344" s="54"/>
      <c r="ADE344" s="54"/>
      <c r="ADF344" s="54"/>
      <c r="ADG344" s="54"/>
      <c r="ADH344" s="54"/>
      <c r="ADI344" s="54"/>
      <c r="ADJ344" s="54"/>
      <c r="ADK344" s="54"/>
      <c r="ADL344" s="54"/>
      <c r="ADM344" s="54"/>
      <c r="ADN344" s="54"/>
      <c r="ADO344" s="54"/>
      <c r="ADP344" s="54"/>
      <c r="ADQ344" s="54"/>
      <c r="ADR344" s="54"/>
      <c r="ADS344" s="54"/>
      <c r="ADT344" s="54"/>
      <c r="ADU344" s="54"/>
      <c r="ADV344" s="54"/>
      <c r="ADW344" s="54"/>
      <c r="ADX344" s="54"/>
      <c r="ADY344" s="54"/>
      <c r="ADZ344" s="54"/>
      <c r="AEA344" s="54"/>
      <c r="AEB344" s="54"/>
      <c r="AEC344" s="54"/>
      <c r="AED344" s="54"/>
      <c r="AEE344" s="54"/>
      <c r="AEF344" s="54"/>
      <c r="AEG344" s="54"/>
      <c r="AEH344" s="54"/>
      <c r="AEI344" s="54"/>
      <c r="AEJ344" s="54"/>
      <c r="AEK344" s="54"/>
      <c r="AEL344" s="54"/>
      <c r="AEM344" s="54"/>
      <c r="AEN344" s="54"/>
      <c r="AEO344" s="54"/>
      <c r="AEP344" s="54"/>
      <c r="AEQ344" s="54"/>
      <c r="AER344" s="54"/>
      <c r="AES344" s="54"/>
      <c r="AET344" s="54"/>
      <c r="AEU344" s="54"/>
      <c r="AEV344" s="54"/>
      <c r="AEW344" s="54"/>
      <c r="AEX344" s="54"/>
      <c r="AEY344" s="54"/>
      <c r="AEZ344" s="54"/>
      <c r="AFA344" s="54"/>
      <c r="AFB344" s="54"/>
      <c r="AFC344" s="54"/>
      <c r="AFD344" s="54"/>
      <c r="AFE344" s="54"/>
      <c r="AFF344" s="54"/>
      <c r="AFG344" s="54"/>
      <c r="AFH344" s="54"/>
      <c r="AFI344" s="54"/>
      <c r="AFJ344" s="54"/>
      <c r="AFK344" s="54"/>
      <c r="AFL344" s="54"/>
      <c r="AFM344" s="54"/>
      <c r="AFN344" s="54"/>
      <c r="AFO344" s="54"/>
      <c r="AFP344" s="54"/>
      <c r="AFQ344" s="54"/>
      <c r="AFR344" s="54"/>
      <c r="AFS344" s="54"/>
      <c r="AFT344" s="54"/>
      <c r="AFU344" s="54"/>
      <c r="AFV344" s="54"/>
      <c r="AFW344" s="54"/>
      <c r="AFX344" s="54"/>
      <c r="AFY344" s="54"/>
      <c r="AFZ344" s="54"/>
      <c r="AGA344" s="54"/>
      <c r="AGB344" s="54"/>
      <c r="AGC344" s="54"/>
      <c r="AGD344" s="54"/>
      <c r="AGE344" s="54"/>
      <c r="AGF344" s="54"/>
      <c r="AGG344" s="54"/>
      <c r="AGH344" s="54"/>
      <c r="AGI344" s="54"/>
      <c r="AGJ344" s="54"/>
      <c r="AGK344" s="54"/>
      <c r="AGL344" s="54"/>
      <c r="AGM344" s="54"/>
      <c r="AGN344" s="54"/>
      <c r="AGO344" s="54"/>
      <c r="AGP344" s="54"/>
      <c r="AGQ344" s="54"/>
      <c r="AGR344" s="54"/>
      <c r="AGS344" s="54"/>
      <c r="AGT344" s="54"/>
      <c r="AGU344" s="54"/>
      <c r="AGV344" s="54"/>
      <c r="AGW344" s="54"/>
      <c r="AGX344" s="54"/>
      <c r="AGY344" s="54"/>
      <c r="AGZ344" s="54"/>
      <c r="AHA344" s="54"/>
      <c r="AHB344" s="54"/>
      <c r="AHC344" s="54"/>
      <c r="AHD344" s="54"/>
      <c r="AHE344" s="54"/>
      <c r="AHF344" s="54"/>
      <c r="AHG344" s="54"/>
      <c r="AHH344" s="54"/>
      <c r="AHI344" s="54"/>
      <c r="AHJ344" s="54"/>
      <c r="AHK344" s="54"/>
      <c r="AHL344" s="54"/>
      <c r="AHM344" s="54"/>
      <c r="AHN344" s="54"/>
      <c r="AHO344" s="54"/>
      <c r="AHP344" s="54"/>
      <c r="AHQ344" s="54"/>
      <c r="AHR344" s="54"/>
      <c r="AHS344" s="54"/>
      <c r="AHT344" s="54"/>
      <c r="AHU344" s="54"/>
      <c r="AHV344" s="54"/>
      <c r="AHW344" s="54"/>
      <c r="AHX344" s="54"/>
      <c r="AHY344" s="54"/>
      <c r="AHZ344" s="54"/>
      <c r="AIA344" s="54"/>
      <c r="AIB344" s="54"/>
      <c r="AIC344" s="54"/>
      <c r="AID344" s="54"/>
      <c r="AIE344" s="54"/>
      <c r="AIF344" s="54"/>
      <c r="AIG344" s="54"/>
      <c r="AIH344" s="54"/>
      <c r="AII344" s="54"/>
      <c r="AIJ344" s="54"/>
      <c r="AIK344" s="54"/>
      <c r="AIL344" s="54"/>
      <c r="AIM344" s="54"/>
      <c r="AIN344" s="54"/>
      <c r="AIO344" s="54"/>
      <c r="AIP344" s="54"/>
      <c r="AIQ344" s="54"/>
      <c r="AIR344" s="54"/>
      <c r="AIS344" s="54"/>
      <c r="AIT344" s="54"/>
      <c r="AIU344" s="54"/>
      <c r="AIV344" s="54"/>
      <c r="AIW344" s="54"/>
      <c r="AIX344" s="54"/>
      <c r="AIY344" s="54"/>
      <c r="AIZ344" s="54"/>
      <c r="AJA344" s="54"/>
      <c r="AJB344" s="54"/>
      <c r="AJC344" s="54"/>
      <c r="AJD344" s="54"/>
      <c r="AJE344" s="54"/>
      <c r="AJF344" s="54"/>
      <c r="AJG344" s="54"/>
      <c r="AJH344" s="54"/>
      <c r="AJI344" s="54"/>
      <c r="AJJ344" s="54"/>
      <c r="AJK344" s="54"/>
      <c r="AJL344" s="54"/>
      <c r="AJM344" s="54"/>
      <c r="AJN344" s="54"/>
      <c r="AJO344" s="54"/>
      <c r="AJP344" s="54"/>
      <c r="AJQ344" s="54"/>
      <c r="AJR344" s="54"/>
      <c r="AJS344" s="54"/>
      <c r="AJT344" s="54"/>
      <c r="AJU344" s="54"/>
      <c r="AJV344" s="54"/>
      <c r="AJW344" s="54"/>
      <c r="AJX344" s="54"/>
      <c r="AJY344" s="54"/>
      <c r="AJZ344" s="54"/>
      <c r="AKA344" s="54"/>
      <c r="AKB344" s="54"/>
      <c r="AKC344" s="54"/>
      <c r="AKD344" s="54"/>
      <c r="AKE344" s="54"/>
      <c r="AKF344" s="54"/>
      <c r="AKG344" s="54"/>
      <c r="AKH344" s="54"/>
      <c r="AKI344" s="54"/>
      <c r="AKJ344" s="54"/>
      <c r="AKK344" s="54"/>
      <c r="AKL344" s="54"/>
      <c r="AKM344" s="54"/>
      <c r="AKN344" s="54"/>
      <c r="AKO344" s="54"/>
      <c r="AKP344" s="54"/>
      <c r="AKQ344" s="54"/>
      <c r="AKR344" s="54"/>
      <c r="AKS344" s="54"/>
      <c r="AKT344" s="54"/>
      <c r="AKU344" s="54"/>
      <c r="AKV344" s="54"/>
      <c r="AKW344" s="54"/>
      <c r="AKX344" s="54"/>
      <c r="AKY344" s="54"/>
      <c r="AKZ344" s="54"/>
      <c r="ALA344" s="54"/>
      <c r="ALB344" s="54"/>
      <c r="ALC344" s="54"/>
      <c r="ALD344" s="54"/>
      <c r="ALE344" s="54"/>
      <c r="ALF344" s="54"/>
      <c r="ALG344" s="54"/>
      <c r="ALH344" s="54"/>
      <c r="ALI344" s="54"/>
      <c r="ALJ344" s="54"/>
      <c r="ALK344" s="54"/>
      <c r="ALL344" s="54"/>
      <c r="ALM344" s="54"/>
      <c r="ALN344" s="54"/>
      <c r="ALO344" s="54"/>
      <c r="ALP344" s="54"/>
      <c r="ALQ344" s="54"/>
      <c r="ALR344" s="54"/>
      <c r="ALS344" s="54"/>
      <c r="ALT344" s="54"/>
    </row>
    <row r="345" spans="1:1008" customFormat="1" ht="30" customHeight="1">
      <c r="A345" s="165" t="s">
        <v>192</v>
      </c>
      <c r="B345" s="166"/>
      <c r="C345" s="40" t="s">
        <v>176</v>
      </c>
      <c r="D345" s="46" t="s">
        <v>177</v>
      </c>
      <c r="E345" s="8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4"/>
      <c r="BQ345" s="54"/>
      <c r="BR345" s="54"/>
      <c r="BS345" s="54"/>
      <c r="BT345" s="54"/>
      <c r="BU345" s="54"/>
      <c r="BV345" s="54"/>
      <c r="BW345" s="54"/>
      <c r="BX345" s="54"/>
      <c r="BY345" s="54"/>
      <c r="BZ345" s="54"/>
      <c r="CA345" s="54"/>
      <c r="CB345" s="54"/>
      <c r="CC345" s="54"/>
      <c r="CD345" s="54"/>
      <c r="CE345" s="54"/>
      <c r="CF345" s="54"/>
      <c r="CG345" s="54"/>
      <c r="CH345" s="54"/>
      <c r="CI345" s="54"/>
      <c r="CJ345" s="54"/>
      <c r="CK345" s="54"/>
      <c r="CL345" s="54"/>
      <c r="CM345" s="54"/>
      <c r="CN345" s="54"/>
      <c r="CO345" s="54"/>
      <c r="CP345" s="54"/>
      <c r="CQ345" s="54"/>
      <c r="CR345" s="54"/>
      <c r="CS345" s="54"/>
      <c r="CT345" s="54"/>
      <c r="CU345" s="54"/>
      <c r="CV345" s="54"/>
      <c r="CW345" s="54"/>
      <c r="CX345" s="54"/>
      <c r="CY345" s="54"/>
      <c r="CZ345" s="54"/>
      <c r="DA345" s="54"/>
      <c r="DB345" s="54"/>
      <c r="DC345" s="54"/>
      <c r="DD345" s="54"/>
      <c r="DE345" s="54"/>
      <c r="DF345" s="54"/>
      <c r="DG345" s="54"/>
      <c r="DH345" s="54"/>
      <c r="DI345" s="54"/>
      <c r="DJ345" s="54"/>
      <c r="DK345" s="54"/>
      <c r="DL345" s="54"/>
      <c r="DM345" s="54"/>
      <c r="DN345" s="54"/>
      <c r="DO345" s="54"/>
      <c r="DP345" s="54"/>
      <c r="DQ345" s="54"/>
      <c r="DR345" s="54"/>
      <c r="DS345" s="54"/>
      <c r="DT345" s="54"/>
      <c r="DU345" s="54"/>
      <c r="DV345" s="54"/>
      <c r="DW345" s="54"/>
      <c r="DX345" s="54"/>
      <c r="DY345" s="54"/>
      <c r="DZ345" s="54"/>
      <c r="EA345" s="54"/>
      <c r="EB345" s="54"/>
      <c r="EC345" s="54"/>
      <c r="ED345" s="54"/>
      <c r="EE345" s="54"/>
      <c r="EF345" s="54"/>
      <c r="EG345" s="54"/>
      <c r="EH345" s="54"/>
      <c r="EI345" s="54"/>
      <c r="EJ345" s="54"/>
      <c r="EK345" s="54"/>
      <c r="EL345" s="54"/>
      <c r="EM345" s="54"/>
      <c r="EN345" s="54"/>
      <c r="EO345" s="54"/>
      <c r="EP345" s="54"/>
      <c r="EQ345" s="54"/>
      <c r="ER345" s="54"/>
      <c r="ES345" s="54"/>
      <c r="ET345" s="54"/>
      <c r="EU345" s="54"/>
      <c r="EV345" s="54"/>
      <c r="EW345" s="54"/>
      <c r="EX345" s="54"/>
      <c r="EY345" s="54"/>
      <c r="EZ345" s="54"/>
      <c r="FA345" s="54"/>
      <c r="FB345" s="54"/>
      <c r="FC345" s="54"/>
      <c r="FD345" s="54"/>
      <c r="FE345" s="54"/>
      <c r="FF345" s="54"/>
      <c r="FG345" s="54"/>
      <c r="FH345" s="54"/>
      <c r="FI345" s="54"/>
      <c r="FJ345" s="54"/>
      <c r="FK345" s="54"/>
      <c r="FL345" s="54"/>
      <c r="FM345" s="54"/>
      <c r="FN345" s="54"/>
      <c r="FO345" s="54"/>
      <c r="FP345" s="54"/>
      <c r="FQ345" s="54"/>
      <c r="FR345" s="54"/>
      <c r="FS345" s="54"/>
      <c r="FT345" s="54"/>
      <c r="FU345" s="54"/>
      <c r="FV345" s="54"/>
      <c r="FW345" s="54"/>
      <c r="FX345" s="54"/>
      <c r="FY345" s="54"/>
      <c r="FZ345" s="54"/>
      <c r="GA345" s="54"/>
      <c r="GB345" s="54"/>
      <c r="GC345" s="54"/>
      <c r="GD345" s="54"/>
      <c r="GE345" s="54"/>
      <c r="GF345" s="54"/>
      <c r="GG345" s="54"/>
      <c r="GH345" s="54"/>
      <c r="GI345" s="54"/>
      <c r="GJ345" s="54"/>
      <c r="GK345" s="54"/>
      <c r="GL345" s="54"/>
      <c r="GM345" s="54"/>
      <c r="GN345" s="54"/>
      <c r="GO345" s="54"/>
      <c r="GP345" s="54"/>
      <c r="GQ345" s="54"/>
      <c r="GR345" s="54"/>
      <c r="GS345" s="54"/>
      <c r="GT345" s="54"/>
      <c r="GU345" s="54"/>
      <c r="GV345" s="54"/>
      <c r="GW345" s="54"/>
      <c r="GX345" s="54"/>
      <c r="GY345" s="54"/>
      <c r="GZ345" s="54"/>
      <c r="HA345" s="54"/>
      <c r="HB345" s="54"/>
      <c r="HC345" s="54"/>
      <c r="HD345" s="54"/>
      <c r="HE345" s="54"/>
      <c r="HF345" s="54"/>
      <c r="HG345" s="54"/>
      <c r="HH345" s="54"/>
      <c r="HI345" s="54"/>
      <c r="HJ345" s="54"/>
      <c r="HK345" s="54"/>
      <c r="HL345" s="54"/>
      <c r="HM345" s="54"/>
      <c r="HN345" s="54"/>
      <c r="HO345" s="54"/>
      <c r="HP345" s="54"/>
      <c r="HQ345" s="54"/>
      <c r="HR345" s="54"/>
      <c r="HS345" s="54"/>
      <c r="HT345" s="54"/>
      <c r="HU345" s="54"/>
      <c r="HV345" s="54"/>
      <c r="HW345" s="54"/>
      <c r="HX345" s="54"/>
      <c r="HY345" s="54"/>
      <c r="HZ345" s="54"/>
      <c r="IA345" s="54"/>
      <c r="IB345" s="54"/>
      <c r="IC345" s="54"/>
      <c r="ID345" s="54"/>
      <c r="IE345" s="54"/>
      <c r="IF345" s="54"/>
      <c r="IG345" s="54"/>
      <c r="IH345" s="54"/>
      <c r="II345" s="54"/>
      <c r="IJ345" s="54"/>
      <c r="IK345" s="54"/>
      <c r="IL345" s="54"/>
      <c r="IM345" s="54"/>
      <c r="IN345" s="54"/>
      <c r="IO345" s="54"/>
      <c r="IP345" s="54"/>
      <c r="IQ345" s="54"/>
      <c r="IR345" s="54"/>
      <c r="IS345" s="54"/>
      <c r="IT345" s="54"/>
      <c r="IU345" s="54"/>
      <c r="IV345" s="54"/>
      <c r="IW345" s="54"/>
      <c r="IX345" s="54"/>
      <c r="IY345" s="54"/>
      <c r="IZ345" s="54"/>
      <c r="JA345" s="54"/>
      <c r="JB345" s="54"/>
      <c r="JC345" s="54"/>
      <c r="JD345" s="54"/>
      <c r="JE345" s="54"/>
      <c r="JF345" s="54"/>
      <c r="JG345" s="54"/>
      <c r="JH345" s="54"/>
      <c r="JI345" s="54"/>
      <c r="JJ345" s="54"/>
      <c r="JK345" s="54"/>
      <c r="JL345" s="54"/>
      <c r="JM345" s="54"/>
      <c r="JN345" s="54"/>
      <c r="JO345" s="54"/>
      <c r="JP345" s="54"/>
      <c r="JQ345" s="54"/>
      <c r="JR345" s="54"/>
      <c r="JS345" s="54"/>
      <c r="JT345" s="54"/>
      <c r="JU345" s="54"/>
      <c r="JV345" s="54"/>
      <c r="JW345" s="54"/>
      <c r="JX345" s="54"/>
      <c r="JY345" s="54"/>
      <c r="JZ345" s="54"/>
      <c r="KA345" s="54"/>
      <c r="KB345" s="54"/>
      <c r="KC345" s="54"/>
      <c r="KD345" s="54"/>
      <c r="KE345" s="54"/>
      <c r="KF345" s="54"/>
      <c r="KG345" s="54"/>
      <c r="KH345" s="54"/>
      <c r="KI345" s="54"/>
      <c r="KJ345" s="54"/>
      <c r="KK345" s="54"/>
      <c r="KL345" s="54"/>
      <c r="KM345" s="54"/>
      <c r="KN345" s="54"/>
      <c r="KO345" s="54"/>
      <c r="KP345" s="54"/>
      <c r="KQ345" s="54"/>
      <c r="KR345" s="54"/>
      <c r="KS345" s="54"/>
      <c r="KT345" s="54"/>
      <c r="KU345" s="54"/>
      <c r="KV345" s="54"/>
      <c r="KW345" s="54"/>
      <c r="KX345" s="54"/>
      <c r="KY345" s="54"/>
      <c r="KZ345" s="54"/>
      <c r="LA345" s="54"/>
      <c r="LB345" s="54"/>
      <c r="LC345" s="54"/>
      <c r="LD345" s="54"/>
      <c r="LE345" s="54"/>
      <c r="LF345" s="54"/>
      <c r="LG345" s="54"/>
      <c r="LH345" s="54"/>
      <c r="LI345" s="54"/>
      <c r="LJ345" s="54"/>
      <c r="LK345" s="54"/>
      <c r="LL345" s="54"/>
      <c r="LM345" s="54"/>
      <c r="LN345" s="54"/>
      <c r="LO345" s="54"/>
      <c r="LP345" s="54"/>
      <c r="LQ345" s="54"/>
      <c r="LR345" s="54"/>
      <c r="LS345" s="54"/>
      <c r="LT345" s="54"/>
      <c r="LU345" s="54"/>
      <c r="LV345" s="54"/>
      <c r="LW345" s="54"/>
      <c r="LX345" s="54"/>
      <c r="LY345" s="54"/>
      <c r="LZ345" s="54"/>
      <c r="MA345" s="54"/>
      <c r="MB345" s="54"/>
      <c r="MC345" s="54"/>
      <c r="MD345" s="54"/>
      <c r="ME345" s="54"/>
      <c r="MF345" s="54"/>
      <c r="MG345" s="54"/>
      <c r="MH345" s="54"/>
      <c r="MI345" s="54"/>
      <c r="MJ345" s="54"/>
      <c r="MK345" s="54"/>
      <c r="ML345" s="54"/>
      <c r="MM345" s="54"/>
      <c r="MN345" s="54"/>
      <c r="MO345" s="54"/>
      <c r="MP345" s="54"/>
      <c r="MQ345" s="54"/>
      <c r="MR345" s="54"/>
      <c r="MS345" s="54"/>
      <c r="MT345" s="54"/>
      <c r="MU345" s="54"/>
      <c r="MV345" s="54"/>
      <c r="MW345" s="54"/>
      <c r="MX345" s="54"/>
      <c r="MY345" s="54"/>
      <c r="MZ345" s="54"/>
      <c r="NA345" s="54"/>
      <c r="NB345" s="54"/>
      <c r="NC345" s="54"/>
      <c r="ND345" s="54"/>
      <c r="NE345" s="54"/>
      <c r="NF345" s="54"/>
      <c r="NG345" s="54"/>
      <c r="NH345" s="54"/>
      <c r="NI345" s="54"/>
      <c r="NJ345" s="54"/>
      <c r="NK345" s="54"/>
      <c r="NL345" s="54"/>
      <c r="NM345" s="54"/>
      <c r="NN345" s="54"/>
      <c r="NO345" s="54"/>
      <c r="NP345" s="54"/>
      <c r="NQ345" s="54"/>
      <c r="NR345" s="54"/>
      <c r="NS345" s="54"/>
      <c r="NT345" s="54"/>
      <c r="NU345" s="54"/>
      <c r="NV345" s="54"/>
      <c r="NW345" s="54"/>
      <c r="NX345" s="54"/>
      <c r="NY345" s="54"/>
      <c r="NZ345" s="54"/>
      <c r="OA345" s="54"/>
      <c r="OB345" s="54"/>
      <c r="OC345" s="54"/>
      <c r="OD345" s="54"/>
      <c r="OE345" s="54"/>
      <c r="OF345" s="54"/>
      <c r="OG345" s="54"/>
      <c r="OH345" s="54"/>
      <c r="OI345" s="54"/>
      <c r="OJ345" s="54"/>
      <c r="OK345" s="54"/>
      <c r="OL345" s="54"/>
      <c r="OM345" s="54"/>
      <c r="ON345" s="54"/>
      <c r="OO345" s="54"/>
      <c r="OP345" s="54"/>
      <c r="OQ345" s="54"/>
      <c r="OR345" s="54"/>
      <c r="OS345" s="54"/>
      <c r="OT345" s="54"/>
      <c r="OU345" s="54"/>
      <c r="OV345" s="54"/>
      <c r="OW345" s="54"/>
      <c r="OX345" s="54"/>
      <c r="OY345" s="54"/>
      <c r="OZ345" s="54"/>
      <c r="PA345" s="54"/>
      <c r="PB345" s="54"/>
      <c r="PC345" s="54"/>
      <c r="PD345" s="54"/>
      <c r="PE345" s="54"/>
      <c r="PF345" s="54"/>
      <c r="PG345" s="54"/>
      <c r="PH345" s="54"/>
      <c r="PI345" s="54"/>
      <c r="PJ345" s="54"/>
      <c r="PK345" s="54"/>
      <c r="PL345" s="54"/>
      <c r="PM345" s="54"/>
      <c r="PN345" s="54"/>
      <c r="PO345" s="54"/>
      <c r="PP345" s="54"/>
      <c r="PQ345" s="54"/>
      <c r="PR345" s="54"/>
      <c r="PS345" s="54"/>
      <c r="PT345" s="54"/>
      <c r="PU345" s="54"/>
      <c r="PV345" s="54"/>
      <c r="PW345" s="54"/>
      <c r="PX345" s="54"/>
      <c r="PY345" s="54"/>
      <c r="PZ345" s="54"/>
      <c r="QA345" s="54"/>
      <c r="QB345" s="54"/>
      <c r="QC345" s="54"/>
      <c r="QD345" s="54"/>
      <c r="QE345" s="54"/>
      <c r="QF345" s="54"/>
      <c r="QG345" s="54"/>
      <c r="QH345" s="54"/>
      <c r="QI345" s="54"/>
      <c r="QJ345" s="54"/>
      <c r="QK345" s="54"/>
      <c r="QL345" s="54"/>
      <c r="QM345" s="54"/>
      <c r="QN345" s="54"/>
      <c r="QO345" s="54"/>
      <c r="QP345" s="54"/>
      <c r="QQ345" s="54"/>
      <c r="QR345" s="54"/>
      <c r="QS345" s="54"/>
      <c r="QT345" s="54"/>
      <c r="QU345" s="54"/>
      <c r="QV345" s="54"/>
      <c r="QW345" s="54"/>
      <c r="QX345" s="54"/>
      <c r="QY345" s="54"/>
      <c r="QZ345" s="54"/>
      <c r="RA345" s="54"/>
      <c r="RB345" s="54"/>
      <c r="RC345" s="54"/>
      <c r="RD345" s="54"/>
      <c r="RE345" s="54"/>
      <c r="RF345" s="54"/>
      <c r="RG345" s="54"/>
      <c r="RH345" s="54"/>
      <c r="RI345" s="54"/>
      <c r="RJ345" s="54"/>
      <c r="RK345" s="54"/>
      <c r="RL345" s="54"/>
      <c r="RM345" s="54"/>
      <c r="RN345" s="54"/>
      <c r="RO345" s="54"/>
      <c r="RP345" s="54"/>
      <c r="RQ345" s="54"/>
      <c r="RR345" s="54"/>
      <c r="RS345" s="54"/>
      <c r="RT345" s="54"/>
      <c r="RU345" s="54"/>
      <c r="RV345" s="54"/>
      <c r="RW345" s="54"/>
      <c r="RX345" s="54"/>
      <c r="RY345" s="54"/>
      <c r="RZ345" s="54"/>
      <c r="SA345" s="54"/>
      <c r="SB345" s="54"/>
      <c r="SC345" s="54"/>
      <c r="SD345" s="54"/>
      <c r="SE345" s="54"/>
      <c r="SF345" s="54"/>
      <c r="SG345" s="54"/>
      <c r="SH345" s="54"/>
      <c r="SI345" s="54"/>
      <c r="SJ345" s="54"/>
      <c r="SK345" s="54"/>
      <c r="SL345" s="54"/>
      <c r="SM345" s="54"/>
      <c r="SN345" s="54"/>
      <c r="SO345" s="54"/>
      <c r="SP345" s="54"/>
      <c r="SQ345" s="54"/>
      <c r="SR345" s="54"/>
      <c r="SS345" s="54"/>
      <c r="ST345" s="54"/>
      <c r="SU345" s="54"/>
      <c r="SV345" s="54"/>
      <c r="SW345" s="54"/>
      <c r="SX345" s="54"/>
      <c r="SY345" s="54"/>
      <c r="SZ345" s="54"/>
      <c r="TA345" s="54"/>
      <c r="TB345" s="54"/>
      <c r="TC345" s="54"/>
      <c r="TD345" s="54"/>
      <c r="TE345" s="54"/>
      <c r="TF345" s="54"/>
      <c r="TG345" s="54"/>
      <c r="TH345" s="54"/>
      <c r="TI345" s="54"/>
      <c r="TJ345" s="54"/>
      <c r="TK345" s="54"/>
      <c r="TL345" s="54"/>
      <c r="TM345" s="54"/>
      <c r="TN345" s="54"/>
      <c r="TO345" s="54"/>
      <c r="TP345" s="54"/>
      <c r="TQ345" s="54"/>
      <c r="TR345" s="54"/>
      <c r="TS345" s="54"/>
      <c r="TT345" s="54"/>
      <c r="TU345" s="54"/>
      <c r="TV345" s="54"/>
      <c r="TW345" s="54"/>
      <c r="TX345" s="54"/>
      <c r="TY345" s="54"/>
      <c r="TZ345" s="54"/>
      <c r="UA345" s="54"/>
      <c r="UB345" s="54"/>
      <c r="UC345" s="54"/>
      <c r="UD345" s="54"/>
      <c r="UE345" s="54"/>
      <c r="UF345" s="54"/>
      <c r="UG345" s="54"/>
      <c r="UH345" s="54"/>
      <c r="UI345" s="54"/>
      <c r="UJ345" s="54"/>
      <c r="UK345" s="54"/>
      <c r="UL345" s="54"/>
      <c r="UM345" s="54"/>
      <c r="UN345" s="54"/>
      <c r="UO345" s="54"/>
      <c r="UP345" s="54"/>
      <c r="UQ345" s="54"/>
      <c r="UR345" s="54"/>
      <c r="US345" s="54"/>
      <c r="UT345" s="54"/>
      <c r="UU345" s="54"/>
      <c r="UV345" s="54"/>
      <c r="UW345" s="54"/>
      <c r="UX345" s="54"/>
      <c r="UY345" s="54"/>
      <c r="UZ345" s="54"/>
      <c r="VA345" s="54"/>
      <c r="VB345" s="54"/>
      <c r="VC345" s="54"/>
      <c r="VD345" s="54"/>
      <c r="VE345" s="54"/>
      <c r="VF345" s="54"/>
      <c r="VG345" s="54"/>
      <c r="VH345" s="54"/>
      <c r="VI345" s="54"/>
      <c r="VJ345" s="54"/>
      <c r="VK345" s="54"/>
      <c r="VL345" s="54"/>
      <c r="VM345" s="54"/>
      <c r="VN345" s="54"/>
      <c r="VO345" s="54"/>
      <c r="VP345" s="54"/>
      <c r="VQ345" s="54"/>
      <c r="VR345" s="54"/>
      <c r="VS345" s="54"/>
      <c r="VT345" s="54"/>
      <c r="VU345" s="54"/>
      <c r="VV345" s="54"/>
      <c r="VW345" s="54"/>
      <c r="VX345" s="54"/>
      <c r="VY345" s="54"/>
      <c r="VZ345" s="54"/>
      <c r="WA345" s="54"/>
      <c r="WB345" s="54"/>
      <c r="WC345" s="54"/>
      <c r="WD345" s="54"/>
      <c r="WE345" s="54"/>
      <c r="WF345" s="54"/>
      <c r="WG345" s="54"/>
      <c r="WH345" s="54"/>
      <c r="WI345" s="54"/>
      <c r="WJ345" s="54"/>
      <c r="WK345" s="54"/>
      <c r="WL345" s="54"/>
      <c r="WM345" s="54"/>
      <c r="WN345" s="54"/>
      <c r="WO345" s="54"/>
      <c r="WP345" s="54"/>
      <c r="WQ345" s="54"/>
      <c r="WR345" s="54"/>
      <c r="WS345" s="54"/>
      <c r="WT345" s="54"/>
      <c r="WU345" s="54"/>
      <c r="WV345" s="54"/>
      <c r="WW345" s="54"/>
      <c r="WX345" s="54"/>
      <c r="WY345" s="54"/>
      <c r="WZ345" s="54"/>
      <c r="XA345" s="54"/>
      <c r="XB345" s="54"/>
      <c r="XC345" s="54"/>
      <c r="XD345" s="54"/>
      <c r="XE345" s="54"/>
      <c r="XF345" s="54"/>
      <c r="XG345" s="54"/>
      <c r="XH345" s="54"/>
      <c r="XI345" s="54"/>
      <c r="XJ345" s="54"/>
      <c r="XK345" s="54"/>
      <c r="XL345" s="54"/>
      <c r="XM345" s="54"/>
      <c r="XN345" s="54"/>
      <c r="XO345" s="54"/>
      <c r="XP345" s="54"/>
      <c r="XQ345" s="54"/>
      <c r="XR345" s="54"/>
      <c r="XS345" s="54"/>
      <c r="XT345" s="54"/>
      <c r="XU345" s="54"/>
      <c r="XV345" s="54"/>
      <c r="XW345" s="54"/>
      <c r="XX345" s="54"/>
      <c r="XY345" s="54"/>
      <c r="XZ345" s="54"/>
      <c r="YA345" s="54"/>
      <c r="YB345" s="54"/>
      <c r="YC345" s="54"/>
      <c r="YD345" s="54"/>
      <c r="YE345" s="54"/>
      <c r="YF345" s="54"/>
      <c r="YG345" s="54"/>
      <c r="YH345" s="54"/>
      <c r="YI345" s="54"/>
      <c r="YJ345" s="54"/>
      <c r="YK345" s="54"/>
      <c r="YL345" s="54"/>
      <c r="YM345" s="54"/>
      <c r="YN345" s="54"/>
      <c r="YO345" s="54"/>
      <c r="YP345" s="54"/>
      <c r="YQ345" s="54"/>
      <c r="YR345" s="54"/>
      <c r="YS345" s="54"/>
      <c r="YT345" s="54"/>
      <c r="YU345" s="54"/>
      <c r="YV345" s="54"/>
      <c r="YW345" s="54"/>
      <c r="YX345" s="54"/>
      <c r="YY345" s="54"/>
      <c r="YZ345" s="54"/>
      <c r="ZA345" s="54"/>
      <c r="ZB345" s="54"/>
      <c r="ZC345" s="54"/>
      <c r="ZD345" s="54"/>
      <c r="ZE345" s="54"/>
      <c r="ZF345" s="54"/>
      <c r="ZG345" s="54"/>
      <c r="ZH345" s="54"/>
      <c r="ZI345" s="54"/>
      <c r="ZJ345" s="54"/>
      <c r="ZK345" s="54"/>
      <c r="ZL345" s="54"/>
      <c r="ZM345" s="54"/>
      <c r="ZN345" s="54"/>
      <c r="ZO345" s="54"/>
      <c r="ZP345" s="54"/>
      <c r="ZQ345" s="54"/>
      <c r="ZR345" s="54"/>
      <c r="ZS345" s="54"/>
      <c r="ZT345" s="54"/>
      <c r="ZU345" s="54"/>
      <c r="ZV345" s="54"/>
      <c r="ZW345" s="54"/>
      <c r="ZX345" s="54"/>
      <c r="ZY345" s="54"/>
      <c r="ZZ345" s="54"/>
      <c r="AAA345" s="54"/>
      <c r="AAB345" s="54"/>
      <c r="AAC345" s="54"/>
      <c r="AAD345" s="54"/>
      <c r="AAE345" s="54"/>
      <c r="AAF345" s="54"/>
      <c r="AAG345" s="54"/>
      <c r="AAH345" s="54"/>
      <c r="AAI345" s="54"/>
      <c r="AAJ345" s="54"/>
      <c r="AAK345" s="54"/>
      <c r="AAL345" s="54"/>
      <c r="AAM345" s="54"/>
      <c r="AAN345" s="54"/>
      <c r="AAO345" s="54"/>
      <c r="AAP345" s="54"/>
      <c r="AAQ345" s="54"/>
      <c r="AAR345" s="54"/>
      <c r="AAS345" s="54"/>
      <c r="AAT345" s="54"/>
      <c r="AAU345" s="54"/>
      <c r="AAV345" s="54"/>
      <c r="AAW345" s="54"/>
      <c r="AAX345" s="54"/>
      <c r="AAY345" s="54"/>
      <c r="AAZ345" s="54"/>
      <c r="ABA345" s="54"/>
      <c r="ABB345" s="54"/>
      <c r="ABC345" s="54"/>
      <c r="ABD345" s="54"/>
      <c r="ABE345" s="54"/>
      <c r="ABF345" s="54"/>
      <c r="ABG345" s="54"/>
      <c r="ABH345" s="54"/>
      <c r="ABI345" s="54"/>
      <c r="ABJ345" s="54"/>
      <c r="ABK345" s="54"/>
      <c r="ABL345" s="54"/>
      <c r="ABM345" s="54"/>
      <c r="ABN345" s="54"/>
      <c r="ABO345" s="54"/>
      <c r="ABP345" s="54"/>
      <c r="ABQ345" s="54"/>
      <c r="ABR345" s="54"/>
      <c r="ABS345" s="54"/>
      <c r="ABT345" s="54"/>
      <c r="ABU345" s="54"/>
      <c r="ABV345" s="54"/>
      <c r="ABW345" s="54"/>
      <c r="ABX345" s="54"/>
      <c r="ABY345" s="54"/>
      <c r="ABZ345" s="54"/>
      <c r="ACA345" s="54"/>
      <c r="ACB345" s="54"/>
      <c r="ACC345" s="54"/>
      <c r="ACD345" s="54"/>
      <c r="ACE345" s="54"/>
      <c r="ACF345" s="54"/>
      <c r="ACG345" s="54"/>
      <c r="ACH345" s="54"/>
      <c r="ACI345" s="54"/>
      <c r="ACJ345" s="54"/>
      <c r="ACK345" s="54"/>
      <c r="ACL345" s="54"/>
      <c r="ACM345" s="54"/>
      <c r="ACN345" s="54"/>
      <c r="ACO345" s="54"/>
      <c r="ACP345" s="54"/>
      <c r="ACQ345" s="54"/>
      <c r="ACR345" s="54"/>
      <c r="ACS345" s="54"/>
      <c r="ACT345" s="54"/>
      <c r="ACU345" s="54"/>
      <c r="ACV345" s="54"/>
      <c r="ACW345" s="54"/>
      <c r="ACX345" s="54"/>
      <c r="ACY345" s="54"/>
      <c r="ACZ345" s="54"/>
      <c r="ADA345" s="54"/>
      <c r="ADB345" s="54"/>
      <c r="ADC345" s="54"/>
      <c r="ADD345" s="54"/>
      <c r="ADE345" s="54"/>
      <c r="ADF345" s="54"/>
      <c r="ADG345" s="54"/>
      <c r="ADH345" s="54"/>
      <c r="ADI345" s="54"/>
      <c r="ADJ345" s="54"/>
      <c r="ADK345" s="54"/>
      <c r="ADL345" s="54"/>
      <c r="ADM345" s="54"/>
      <c r="ADN345" s="54"/>
      <c r="ADO345" s="54"/>
      <c r="ADP345" s="54"/>
      <c r="ADQ345" s="54"/>
      <c r="ADR345" s="54"/>
      <c r="ADS345" s="54"/>
      <c r="ADT345" s="54"/>
      <c r="ADU345" s="54"/>
      <c r="ADV345" s="54"/>
      <c r="ADW345" s="54"/>
      <c r="ADX345" s="54"/>
      <c r="ADY345" s="54"/>
      <c r="ADZ345" s="54"/>
      <c r="AEA345" s="54"/>
      <c r="AEB345" s="54"/>
      <c r="AEC345" s="54"/>
      <c r="AED345" s="54"/>
      <c r="AEE345" s="54"/>
      <c r="AEF345" s="54"/>
      <c r="AEG345" s="54"/>
      <c r="AEH345" s="54"/>
      <c r="AEI345" s="54"/>
      <c r="AEJ345" s="54"/>
      <c r="AEK345" s="54"/>
      <c r="AEL345" s="54"/>
      <c r="AEM345" s="54"/>
      <c r="AEN345" s="54"/>
      <c r="AEO345" s="54"/>
      <c r="AEP345" s="54"/>
      <c r="AEQ345" s="54"/>
      <c r="AER345" s="54"/>
      <c r="AES345" s="54"/>
      <c r="AET345" s="54"/>
      <c r="AEU345" s="54"/>
      <c r="AEV345" s="54"/>
      <c r="AEW345" s="54"/>
      <c r="AEX345" s="54"/>
      <c r="AEY345" s="54"/>
      <c r="AEZ345" s="54"/>
      <c r="AFA345" s="54"/>
      <c r="AFB345" s="54"/>
      <c r="AFC345" s="54"/>
      <c r="AFD345" s="54"/>
      <c r="AFE345" s="54"/>
      <c r="AFF345" s="54"/>
      <c r="AFG345" s="54"/>
      <c r="AFH345" s="54"/>
      <c r="AFI345" s="54"/>
      <c r="AFJ345" s="54"/>
      <c r="AFK345" s="54"/>
      <c r="AFL345" s="54"/>
      <c r="AFM345" s="54"/>
      <c r="AFN345" s="54"/>
      <c r="AFO345" s="54"/>
      <c r="AFP345" s="54"/>
      <c r="AFQ345" s="54"/>
      <c r="AFR345" s="54"/>
      <c r="AFS345" s="54"/>
      <c r="AFT345" s="54"/>
      <c r="AFU345" s="54"/>
      <c r="AFV345" s="54"/>
      <c r="AFW345" s="54"/>
      <c r="AFX345" s="54"/>
      <c r="AFY345" s="54"/>
      <c r="AFZ345" s="54"/>
      <c r="AGA345" s="54"/>
      <c r="AGB345" s="54"/>
      <c r="AGC345" s="54"/>
      <c r="AGD345" s="54"/>
      <c r="AGE345" s="54"/>
      <c r="AGF345" s="54"/>
      <c r="AGG345" s="54"/>
      <c r="AGH345" s="54"/>
      <c r="AGI345" s="54"/>
      <c r="AGJ345" s="54"/>
      <c r="AGK345" s="54"/>
      <c r="AGL345" s="54"/>
      <c r="AGM345" s="54"/>
      <c r="AGN345" s="54"/>
      <c r="AGO345" s="54"/>
      <c r="AGP345" s="54"/>
      <c r="AGQ345" s="54"/>
      <c r="AGR345" s="54"/>
      <c r="AGS345" s="54"/>
      <c r="AGT345" s="54"/>
      <c r="AGU345" s="54"/>
      <c r="AGV345" s="54"/>
      <c r="AGW345" s="54"/>
      <c r="AGX345" s="54"/>
      <c r="AGY345" s="54"/>
      <c r="AGZ345" s="54"/>
      <c r="AHA345" s="54"/>
      <c r="AHB345" s="54"/>
      <c r="AHC345" s="54"/>
      <c r="AHD345" s="54"/>
      <c r="AHE345" s="54"/>
      <c r="AHF345" s="54"/>
      <c r="AHG345" s="54"/>
      <c r="AHH345" s="54"/>
      <c r="AHI345" s="54"/>
      <c r="AHJ345" s="54"/>
      <c r="AHK345" s="54"/>
      <c r="AHL345" s="54"/>
      <c r="AHM345" s="54"/>
      <c r="AHN345" s="54"/>
      <c r="AHO345" s="54"/>
      <c r="AHP345" s="54"/>
      <c r="AHQ345" s="54"/>
      <c r="AHR345" s="54"/>
      <c r="AHS345" s="54"/>
      <c r="AHT345" s="54"/>
      <c r="AHU345" s="54"/>
      <c r="AHV345" s="54"/>
      <c r="AHW345" s="54"/>
      <c r="AHX345" s="54"/>
      <c r="AHY345" s="54"/>
      <c r="AHZ345" s="54"/>
      <c r="AIA345" s="54"/>
      <c r="AIB345" s="54"/>
      <c r="AIC345" s="54"/>
      <c r="AID345" s="54"/>
      <c r="AIE345" s="54"/>
      <c r="AIF345" s="54"/>
      <c r="AIG345" s="54"/>
      <c r="AIH345" s="54"/>
      <c r="AII345" s="54"/>
      <c r="AIJ345" s="54"/>
      <c r="AIK345" s="54"/>
      <c r="AIL345" s="54"/>
      <c r="AIM345" s="54"/>
      <c r="AIN345" s="54"/>
      <c r="AIO345" s="54"/>
      <c r="AIP345" s="54"/>
      <c r="AIQ345" s="54"/>
      <c r="AIR345" s="54"/>
      <c r="AIS345" s="54"/>
      <c r="AIT345" s="54"/>
      <c r="AIU345" s="54"/>
      <c r="AIV345" s="54"/>
      <c r="AIW345" s="54"/>
      <c r="AIX345" s="54"/>
      <c r="AIY345" s="54"/>
      <c r="AIZ345" s="54"/>
      <c r="AJA345" s="54"/>
      <c r="AJB345" s="54"/>
      <c r="AJC345" s="54"/>
      <c r="AJD345" s="54"/>
      <c r="AJE345" s="54"/>
      <c r="AJF345" s="54"/>
      <c r="AJG345" s="54"/>
      <c r="AJH345" s="54"/>
      <c r="AJI345" s="54"/>
      <c r="AJJ345" s="54"/>
      <c r="AJK345" s="54"/>
      <c r="AJL345" s="54"/>
      <c r="AJM345" s="54"/>
      <c r="AJN345" s="54"/>
      <c r="AJO345" s="54"/>
      <c r="AJP345" s="54"/>
      <c r="AJQ345" s="54"/>
      <c r="AJR345" s="54"/>
      <c r="AJS345" s="54"/>
      <c r="AJT345" s="54"/>
      <c r="AJU345" s="54"/>
      <c r="AJV345" s="54"/>
      <c r="AJW345" s="54"/>
      <c r="AJX345" s="54"/>
      <c r="AJY345" s="54"/>
      <c r="AJZ345" s="54"/>
      <c r="AKA345" s="54"/>
      <c r="AKB345" s="54"/>
      <c r="AKC345" s="54"/>
      <c r="AKD345" s="54"/>
      <c r="AKE345" s="54"/>
      <c r="AKF345" s="54"/>
      <c r="AKG345" s="54"/>
      <c r="AKH345" s="54"/>
      <c r="AKI345" s="54"/>
      <c r="AKJ345" s="54"/>
      <c r="AKK345" s="54"/>
      <c r="AKL345" s="54"/>
      <c r="AKM345" s="54"/>
      <c r="AKN345" s="54"/>
      <c r="AKO345" s="54"/>
      <c r="AKP345" s="54"/>
      <c r="AKQ345" s="54"/>
      <c r="AKR345" s="54"/>
      <c r="AKS345" s="54"/>
      <c r="AKT345" s="54"/>
      <c r="AKU345" s="54"/>
      <c r="AKV345" s="54"/>
      <c r="AKW345" s="54"/>
      <c r="AKX345" s="54"/>
      <c r="AKY345" s="54"/>
      <c r="AKZ345" s="54"/>
      <c r="ALA345" s="54"/>
      <c r="ALB345" s="54"/>
      <c r="ALC345" s="54"/>
      <c r="ALD345" s="54"/>
      <c r="ALE345" s="54"/>
      <c r="ALF345" s="54"/>
      <c r="ALG345" s="54"/>
      <c r="ALH345" s="54"/>
      <c r="ALI345" s="54"/>
      <c r="ALJ345" s="54"/>
      <c r="ALK345" s="54"/>
      <c r="ALL345" s="54"/>
      <c r="ALM345" s="54"/>
      <c r="ALN345" s="54"/>
      <c r="ALO345" s="54"/>
      <c r="ALP345" s="54"/>
      <c r="ALQ345" s="54"/>
      <c r="ALR345" s="54"/>
      <c r="ALS345" s="54"/>
      <c r="ALT345" s="54"/>
    </row>
    <row r="346" spans="1:1008" customFormat="1" ht="30" customHeight="1" thickBot="1">
      <c r="A346" s="167"/>
      <c r="B346" s="168"/>
      <c r="C346" s="58">
        <f>C343</f>
        <v>0</v>
      </c>
      <c r="D346" s="48">
        <f>C346/75*100</f>
        <v>0</v>
      </c>
      <c r="E346" s="8">
        <f>E340</f>
        <v>75</v>
      </c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4"/>
      <c r="BQ346" s="54"/>
      <c r="BR346" s="54"/>
      <c r="BS346" s="54"/>
      <c r="BT346" s="54"/>
      <c r="BU346" s="54"/>
      <c r="BV346" s="54"/>
      <c r="BW346" s="54"/>
      <c r="BX346" s="54"/>
      <c r="BY346" s="54"/>
      <c r="BZ346" s="54"/>
      <c r="CA346" s="54"/>
      <c r="CB346" s="54"/>
      <c r="CC346" s="54"/>
      <c r="CD346" s="54"/>
      <c r="CE346" s="54"/>
      <c r="CF346" s="54"/>
      <c r="CG346" s="54"/>
      <c r="CH346" s="54"/>
      <c r="CI346" s="54"/>
      <c r="CJ346" s="54"/>
      <c r="CK346" s="54"/>
      <c r="CL346" s="54"/>
      <c r="CM346" s="54"/>
      <c r="CN346" s="54"/>
      <c r="CO346" s="54"/>
      <c r="CP346" s="54"/>
      <c r="CQ346" s="54"/>
      <c r="CR346" s="54"/>
      <c r="CS346" s="54"/>
      <c r="CT346" s="54"/>
      <c r="CU346" s="54"/>
      <c r="CV346" s="54"/>
      <c r="CW346" s="54"/>
      <c r="CX346" s="54"/>
      <c r="CY346" s="54"/>
      <c r="CZ346" s="54"/>
      <c r="DA346" s="54"/>
      <c r="DB346" s="54"/>
      <c r="DC346" s="54"/>
      <c r="DD346" s="54"/>
      <c r="DE346" s="54"/>
      <c r="DF346" s="54"/>
      <c r="DG346" s="54"/>
      <c r="DH346" s="54"/>
      <c r="DI346" s="54"/>
      <c r="DJ346" s="54"/>
      <c r="DK346" s="54"/>
      <c r="DL346" s="54"/>
      <c r="DM346" s="54"/>
      <c r="DN346" s="54"/>
      <c r="DO346" s="54"/>
      <c r="DP346" s="54"/>
      <c r="DQ346" s="54"/>
      <c r="DR346" s="54"/>
      <c r="DS346" s="54"/>
      <c r="DT346" s="54"/>
      <c r="DU346" s="54"/>
      <c r="DV346" s="54"/>
      <c r="DW346" s="54"/>
      <c r="DX346" s="54"/>
      <c r="DY346" s="54"/>
      <c r="DZ346" s="54"/>
      <c r="EA346" s="54"/>
      <c r="EB346" s="54"/>
      <c r="EC346" s="54"/>
      <c r="ED346" s="54"/>
      <c r="EE346" s="54"/>
      <c r="EF346" s="54"/>
      <c r="EG346" s="54"/>
      <c r="EH346" s="54"/>
      <c r="EI346" s="54"/>
      <c r="EJ346" s="54"/>
      <c r="EK346" s="54"/>
      <c r="EL346" s="54"/>
      <c r="EM346" s="54"/>
      <c r="EN346" s="54"/>
      <c r="EO346" s="54"/>
      <c r="EP346" s="54"/>
      <c r="EQ346" s="54"/>
      <c r="ER346" s="54"/>
      <c r="ES346" s="54"/>
      <c r="ET346" s="54"/>
      <c r="EU346" s="54"/>
      <c r="EV346" s="54"/>
      <c r="EW346" s="54"/>
      <c r="EX346" s="54"/>
      <c r="EY346" s="54"/>
      <c r="EZ346" s="54"/>
      <c r="FA346" s="54"/>
      <c r="FB346" s="54"/>
      <c r="FC346" s="54"/>
      <c r="FD346" s="54"/>
      <c r="FE346" s="54"/>
      <c r="FF346" s="54"/>
      <c r="FG346" s="54"/>
      <c r="FH346" s="54"/>
      <c r="FI346" s="54"/>
      <c r="FJ346" s="54"/>
      <c r="FK346" s="54"/>
      <c r="FL346" s="54"/>
      <c r="FM346" s="54"/>
      <c r="FN346" s="54"/>
      <c r="FO346" s="54"/>
      <c r="FP346" s="54"/>
      <c r="FQ346" s="54"/>
      <c r="FR346" s="54"/>
      <c r="FS346" s="54"/>
      <c r="FT346" s="54"/>
      <c r="FU346" s="54"/>
      <c r="FV346" s="54"/>
      <c r="FW346" s="54"/>
      <c r="FX346" s="54"/>
      <c r="FY346" s="54"/>
      <c r="FZ346" s="54"/>
      <c r="GA346" s="54"/>
      <c r="GB346" s="54"/>
      <c r="GC346" s="54"/>
      <c r="GD346" s="54"/>
      <c r="GE346" s="54"/>
      <c r="GF346" s="54"/>
      <c r="GG346" s="54"/>
      <c r="GH346" s="54"/>
      <c r="GI346" s="54"/>
      <c r="GJ346" s="54"/>
      <c r="GK346" s="54"/>
      <c r="GL346" s="54"/>
      <c r="GM346" s="54"/>
      <c r="GN346" s="54"/>
      <c r="GO346" s="54"/>
      <c r="GP346" s="54"/>
      <c r="GQ346" s="54"/>
      <c r="GR346" s="54"/>
      <c r="GS346" s="54"/>
      <c r="GT346" s="54"/>
      <c r="GU346" s="54"/>
      <c r="GV346" s="54"/>
      <c r="GW346" s="54"/>
      <c r="GX346" s="54"/>
      <c r="GY346" s="54"/>
      <c r="GZ346" s="54"/>
      <c r="HA346" s="54"/>
      <c r="HB346" s="54"/>
      <c r="HC346" s="54"/>
      <c r="HD346" s="54"/>
      <c r="HE346" s="54"/>
      <c r="HF346" s="54"/>
      <c r="HG346" s="54"/>
      <c r="HH346" s="54"/>
      <c r="HI346" s="54"/>
      <c r="HJ346" s="54"/>
      <c r="HK346" s="54"/>
      <c r="HL346" s="54"/>
      <c r="HM346" s="54"/>
      <c r="HN346" s="54"/>
      <c r="HO346" s="54"/>
      <c r="HP346" s="54"/>
      <c r="HQ346" s="54"/>
      <c r="HR346" s="54"/>
      <c r="HS346" s="54"/>
      <c r="HT346" s="54"/>
      <c r="HU346" s="54"/>
      <c r="HV346" s="54"/>
      <c r="HW346" s="54"/>
      <c r="HX346" s="54"/>
      <c r="HY346" s="54"/>
      <c r="HZ346" s="54"/>
      <c r="IA346" s="54"/>
      <c r="IB346" s="54"/>
      <c r="IC346" s="54"/>
      <c r="ID346" s="54"/>
      <c r="IE346" s="54"/>
      <c r="IF346" s="54"/>
      <c r="IG346" s="54"/>
      <c r="IH346" s="54"/>
      <c r="II346" s="54"/>
      <c r="IJ346" s="54"/>
      <c r="IK346" s="54"/>
      <c r="IL346" s="54"/>
      <c r="IM346" s="54"/>
      <c r="IN346" s="54"/>
      <c r="IO346" s="54"/>
      <c r="IP346" s="54"/>
      <c r="IQ346" s="54"/>
      <c r="IR346" s="54"/>
      <c r="IS346" s="54"/>
      <c r="IT346" s="54"/>
      <c r="IU346" s="54"/>
      <c r="IV346" s="54"/>
      <c r="IW346" s="54"/>
      <c r="IX346" s="54"/>
      <c r="IY346" s="54"/>
      <c r="IZ346" s="54"/>
      <c r="JA346" s="54"/>
      <c r="JB346" s="54"/>
      <c r="JC346" s="54"/>
      <c r="JD346" s="54"/>
      <c r="JE346" s="54"/>
      <c r="JF346" s="54"/>
      <c r="JG346" s="54"/>
      <c r="JH346" s="54"/>
      <c r="JI346" s="54"/>
      <c r="JJ346" s="54"/>
      <c r="JK346" s="54"/>
      <c r="JL346" s="54"/>
      <c r="JM346" s="54"/>
      <c r="JN346" s="54"/>
      <c r="JO346" s="54"/>
      <c r="JP346" s="54"/>
      <c r="JQ346" s="54"/>
      <c r="JR346" s="54"/>
      <c r="JS346" s="54"/>
      <c r="JT346" s="54"/>
      <c r="JU346" s="54"/>
      <c r="JV346" s="54"/>
      <c r="JW346" s="54"/>
      <c r="JX346" s="54"/>
      <c r="JY346" s="54"/>
      <c r="JZ346" s="54"/>
      <c r="KA346" s="54"/>
      <c r="KB346" s="54"/>
      <c r="KC346" s="54"/>
      <c r="KD346" s="54"/>
      <c r="KE346" s="54"/>
      <c r="KF346" s="54"/>
      <c r="KG346" s="54"/>
      <c r="KH346" s="54"/>
      <c r="KI346" s="54"/>
      <c r="KJ346" s="54"/>
      <c r="KK346" s="54"/>
      <c r="KL346" s="54"/>
      <c r="KM346" s="54"/>
      <c r="KN346" s="54"/>
      <c r="KO346" s="54"/>
      <c r="KP346" s="54"/>
      <c r="KQ346" s="54"/>
      <c r="KR346" s="54"/>
      <c r="KS346" s="54"/>
      <c r="KT346" s="54"/>
      <c r="KU346" s="54"/>
      <c r="KV346" s="54"/>
      <c r="KW346" s="54"/>
      <c r="KX346" s="54"/>
      <c r="KY346" s="54"/>
      <c r="KZ346" s="54"/>
      <c r="LA346" s="54"/>
      <c r="LB346" s="54"/>
      <c r="LC346" s="54"/>
      <c r="LD346" s="54"/>
      <c r="LE346" s="54"/>
      <c r="LF346" s="54"/>
      <c r="LG346" s="54"/>
      <c r="LH346" s="54"/>
      <c r="LI346" s="54"/>
      <c r="LJ346" s="54"/>
      <c r="LK346" s="54"/>
      <c r="LL346" s="54"/>
      <c r="LM346" s="54"/>
      <c r="LN346" s="54"/>
      <c r="LO346" s="54"/>
      <c r="LP346" s="54"/>
      <c r="LQ346" s="54"/>
      <c r="LR346" s="54"/>
      <c r="LS346" s="54"/>
      <c r="LT346" s="54"/>
      <c r="LU346" s="54"/>
      <c r="LV346" s="54"/>
      <c r="LW346" s="54"/>
      <c r="LX346" s="54"/>
      <c r="LY346" s="54"/>
      <c r="LZ346" s="54"/>
      <c r="MA346" s="54"/>
      <c r="MB346" s="54"/>
      <c r="MC346" s="54"/>
      <c r="MD346" s="54"/>
      <c r="ME346" s="54"/>
      <c r="MF346" s="54"/>
      <c r="MG346" s="54"/>
      <c r="MH346" s="54"/>
      <c r="MI346" s="54"/>
      <c r="MJ346" s="54"/>
      <c r="MK346" s="54"/>
      <c r="ML346" s="54"/>
      <c r="MM346" s="54"/>
      <c r="MN346" s="54"/>
      <c r="MO346" s="54"/>
      <c r="MP346" s="54"/>
      <c r="MQ346" s="54"/>
      <c r="MR346" s="54"/>
      <c r="MS346" s="54"/>
      <c r="MT346" s="54"/>
      <c r="MU346" s="54"/>
      <c r="MV346" s="54"/>
      <c r="MW346" s="54"/>
      <c r="MX346" s="54"/>
      <c r="MY346" s="54"/>
      <c r="MZ346" s="54"/>
      <c r="NA346" s="54"/>
      <c r="NB346" s="54"/>
      <c r="NC346" s="54"/>
      <c r="ND346" s="54"/>
      <c r="NE346" s="54"/>
      <c r="NF346" s="54"/>
      <c r="NG346" s="54"/>
      <c r="NH346" s="54"/>
      <c r="NI346" s="54"/>
      <c r="NJ346" s="54"/>
      <c r="NK346" s="54"/>
      <c r="NL346" s="54"/>
      <c r="NM346" s="54"/>
      <c r="NN346" s="54"/>
      <c r="NO346" s="54"/>
      <c r="NP346" s="54"/>
      <c r="NQ346" s="54"/>
      <c r="NR346" s="54"/>
      <c r="NS346" s="54"/>
      <c r="NT346" s="54"/>
      <c r="NU346" s="54"/>
      <c r="NV346" s="54"/>
      <c r="NW346" s="54"/>
      <c r="NX346" s="54"/>
      <c r="NY346" s="54"/>
      <c r="NZ346" s="54"/>
      <c r="OA346" s="54"/>
      <c r="OB346" s="54"/>
      <c r="OC346" s="54"/>
      <c r="OD346" s="54"/>
      <c r="OE346" s="54"/>
      <c r="OF346" s="54"/>
      <c r="OG346" s="54"/>
      <c r="OH346" s="54"/>
      <c r="OI346" s="54"/>
      <c r="OJ346" s="54"/>
      <c r="OK346" s="54"/>
      <c r="OL346" s="54"/>
      <c r="OM346" s="54"/>
      <c r="ON346" s="54"/>
      <c r="OO346" s="54"/>
      <c r="OP346" s="54"/>
      <c r="OQ346" s="54"/>
      <c r="OR346" s="54"/>
      <c r="OS346" s="54"/>
      <c r="OT346" s="54"/>
      <c r="OU346" s="54"/>
      <c r="OV346" s="54"/>
      <c r="OW346" s="54"/>
      <c r="OX346" s="54"/>
      <c r="OY346" s="54"/>
      <c r="OZ346" s="54"/>
      <c r="PA346" s="54"/>
      <c r="PB346" s="54"/>
      <c r="PC346" s="54"/>
      <c r="PD346" s="54"/>
      <c r="PE346" s="54"/>
      <c r="PF346" s="54"/>
      <c r="PG346" s="54"/>
      <c r="PH346" s="54"/>
      <c r="PI346" s="54"/>
      <c r="PJ346" s="54"/>
      <c r="PK346" s="54"/>
      <c r="PL346" s="54"/>
      <c r="PM346" s="54"/>
      <c r="PN346" s="54"/>
      <c r="PO346" s="54"/>
      <c r="PP346" s="54"/>
      <c r="PQ346" s="54"/>
      <c r="PR346" s="54"/>
      <c r="PS346" s="54"/>
      <c r="PT346" s="54"/>
      <c r="PU346" s="54"/>
      <c r="PV346" s="54"/>
      <c r="PW346" s="54"/>
      <c r="PX346" s="54"/>
      <c r="PY346" s="54"/>
      <c r="PZ346" s="54"/>
      <c r="QA346" s="54"/>
      <c r="QB346" s="54"/>
      <c r="QC346" s="54"/>
      <c r="QD346" s="54"/>
      <c r="QE346" s="54"/>
      <c r="QF346" s="54"/>
      <c r="QG346" s="54"/>
      <c r="QH346" s="54"/>
      <c r="QI346" s="54"/>
      <c r="QJ346" s="54"/>
      <c r="QK346" s="54"/>
      <c r="QL346" s="54"/>
      <c r="QM346" s="54"/>
      <c r="QN346" s="54"/>
      <c r="QO346" s="54"/>
      <c r="QP346" s="54"/>
      <c r="QQ346" s="54"/>
      <c r="QR346" s="54"/>
      <c r="QS346" s="54"/>
      <c r="QT346" s="54"/>
      <c r="QU346" s="54"/>
      <c r="QV346" s="54"/>
      <c r="QW346" s="54"/>
      <c r="QX346" s="54"/>
      <c r="QY346" s="54"/>
      <c r="QZ346" s="54"/>
      <c r="RA346" s="54"/>
      <c r="RB346" s="54"/>
      <c r="RC346" s="54"/>
      <c r="RD346" s="54"/>
      <c r="RE346" s="54"/>
      <c r="RF346" s="54"/>
      <c r="RG346" s="54"/>
      <c r="RH346" s="54"/>
      <c r="RI346" s="54"/>
      <c r="RJ346" s="54"/>
      <c r="RK346" s="54"/>
      <c r="RL346" s="54"/>
      <c r="RM346" s="54"/>
      <c r="RN346" s="54"/>
      <c r="RO346" s="54"/>
      <c r="RP346" s="54"/>
      <c r="RQ346" s="54"/>
      <c r="RR346" s="54"/>
      <c r="RS346" s="54"/>
      <c r="RT346" s="54"/>
      <c r="RU346" s="54"/>
      <c r="RV346" s="54"/>
      <c r="RW346" s="54"/>
      <c r="RX346" s="54"/>
      <c r="RY346" s="54"/>
      <c r="RZ346" s="54"/>
      <c r="SA346" s="54"/>
      <c r="SB346" s="54"/>
      <c r="SC346" s="54"/>
      <c r="SD346" s="54"/>
      <c r="SE346" s="54"/>
      <c r="SF346" s="54"/>
      <c r="SG346" s="54"/>
      <c r="SH346" s="54"/>
      <c r="SI346" s="54"/>
      <c r="SJ346" s="54"/>
      <c r="SK346" s="54"/>
      <c r="SL346" s="54"/>
      <c r="SM346" s="54"/>
      <c r="SN346" s="54"/>
      <c r="SO346" s="54"/>
      <c r="SP346" s="54"/>
      <c r="SQ346" s="54"/>
      <c r="SR346" s="54"/>
      <c r="SS346" s="54"/>
      <c r="ST346" s="54"/>
      <c r="SU346" s="54"/>
      <c r="SV346" s="54"/>
      <c r="SW346" s="54"/>
      <c r="SX346" s="54"/>
      <c r="SY346" s="54"/>
      <c r="SZ346" s="54"/>
      <c r="TA346" s="54"/>
      <c r="TB346" s="54"/>
      <c r="TC346" s="54"/>
      <c r="TD346" s="54"/>
      <c r="TE346" s="54"/>
      <c r="TF346" s="54"/>
      <c r="TG346" s="54"/>
      <c r="TH346" s="54"/>
      <c r="TI346" s="54"/>
      <c r="TJ346" s="54"/>
      <c r="TK346" s="54"/>
      <c r="TL346" s="54"/>
      <c r="TM346" s="54"/>
      <c r="TN346" s="54"/>
      <c r="TO346" s="54"/>
      <c r="TP346" s="54"/>
      <c r="TQ346" s="54"/>
      <c r="TR346" s="54"/>
      <c r="TS346" s="54"/>
      <c r="TT346" s="54"/>
      <c r="TU346" s="54"/>
      <c r="TV346" s="54"/>
      <c r="TW346" s="54"/>
      <c r="TX346" s="54"/>
      <c r="TY346" s="54"/>
      <c r="TZ346" s="54"/>
      <c r="UA346" s="54"/>
      <c r="UB346" s="54"/>
      <c r="UC346" s="54"/>
      <c r="UD346" s="54"/>
      <c r="UE346" s="54"/>
      <c r="UF346" s="54"/>
      <c r="UG346" s="54"/>
      <c r="UH346" s="54"/>
      <c r="UI346" s="54"/>
      <c r="UJ346" s="54"/>
      <c r="UK346" s="54"/>
      <c r="UL346" s="54"/>
      <c r="UM346" s="54"/>
      <c r="UN346" s="54"/>
      <c r="UO346" s="54"/>
      <c r="UP346" s="54"/>
      <c r="UQ346" s="54"/>
      <c r="UR346" s="54"/>
      <c r="US346" s="54"/>
      <c r="UT346" s="54"/>
      <c r="UU346" s="54"/>
      <c r="UV346" s="54"/>
      <c r="UW346" s="54"/>
      <c r="UX346" s="54"/>
      <c r="UY346" s="54"/>
      <c r="UZ346" s="54"/>
      <c r="VA346" s="54"/>
      <c r="VB346" s="54"/>
      <c r="VC346" s="54"/>
      <c r="VD346" s="54"/>
      <c r="VE346" s="54"/>
      <c r="VF346" s="54"/>
      <c r="VG346" s="54"/>
      <c r="VH346" s="54"/>
      <c r="VI346" s="54"/>
      <c r="VJ346" s="54"/>
      <c r="VK346" s="54"/>
      <c r="VL346" s="54"/>
      <c r="VM346" s="54"/>
      <c r="VN346" s="54"/>
      <c r="VO346" s="54"/>
      <c r="VP346" s="54"/>
      <c r="VQ346" s="54"/>
      <c r="VR346" s="54"/>
      <c r="VS346" s="54"/>
      <c r="VT346" s="54"/>
      <c r="VU346" s="54"/>
      <c r="VV346" s="54"/>
      <c r="VW346" s="54"/>
      <c r="VX346" s="54"/>
      <c r="VY346" s="54"/>
      <c r="VZ346" s="54"/>
      <c r="WA346" s="54"/>
      <c r="WB346" s="54"/>
      <c r="WC346" s="54"/>
      <c r="WD346" s="54"/>
      <c r="WE346" s="54"/>
      <c r="WF346" s="54"/>
      <c r="WG346" s="54"/>
      <c r="WH346" s="54"/>
      <c r="WI346" s="54"/>
      <c r="WJ346" s="54"/>
      <c r="WK346" s="54"/>
      <c r="WL346" s="54"/>
      <c r="WM346" s="54"/>
      <c r="WN346" s="54"/>
      <c r="WO346" s="54"/>
      <c r="WP346" s="54"/>
      <c r="WQ346" s="54"/>
      <c r="WR346" s="54"/>
      <c r="WS346" s="54"/>
      <c r="WT346" s="54"/>
      <c r="WU346" s="54"/>
      <c r="WV346" s="54"/>
      <c r="WW346" s="54"/>
      <c r="WX346" s="54"/>
      <c r="WY346" s="54"/>
      <c r="WZ346" s="54"/>
      <c r="XA346" s="54"/>
      <c r="XB346" s="54"/>
      <c r="XC346" s="54"/>
      <c r="XD346" s="54"/>
      <c r="XE346" s="54"/>
      <c r="XF346" s="54"/>
      <c r="XG346" s="54"/>
      <c r="XH346" s="54"/>
      <c r="XI346" s="54"/>
      <c r="XJ346" s="54"/>
      <c r="XK346" s="54"/>
      <c r="XL346" s="54"/>
      <c r="XM346" s="54"/>
      <c r="XN346" s="54"/>
      <c r="XO346" s="54"/>
      <c r="XP346" s="54"/>
      <c r="XQ346" s="54"/>
      <c r="XR346" s="54"/>
      <c r="XS346" s="54"/>
      <c r="XT346" s="54"/>
      <c r="XU346" s="54"/>
      <c r="XV346" s="54"/>
      <c r="XW346" s="54"/>
      <c r="XX346" s="54"/>
      <c r="XY346" s="54"/>
      <c r="XZ346" s="54"/>
      <c r="YA346" s="54"/>
      <c r="YB346" s="54"/>
      <c r="YC346" s="54"/>
      <c r="YD346" s="54"/>
      <c r="YE346" s="54"/>
      <c r="YF346" s="54"/>
      <c r="YG346" s="54"/>
      <c r="YH346" s="54"/>
      <c r="YI346" s="54"/>
      <c r="YJ346" s="54"/>
      <c r="YK346" s="54"/>
      <c r="YL346" s="54"/>
      <c r="YM346" s="54"/>
      <c r="YN346" s="54"/>
      <c r="YO346" s="54"/>
      <c r="YP346" s="54"/>
      <c r="YQ346" s="54"/>
      <c r="YR346" s="54"/>
      <c r="YS346" s="54"/>
      <c r="YT346" s="54"/>
      <c r="YU346" s="54"/>
      <c r="YV346" s="54"/>
      <c r="YW346" s="54"/>
      <c r="YX346" s="54"/>
      <c r="YY346" s="54"/>
      <c r="YZ346" s="54"/>
      <c r="ZA346" s="54"/>
      <c r="ZB346" s="54"/>
      <c r="ZC346" s="54"/>
      <c r="ZD346" s="54"/>
      <c r="ZE346" s="54"/>
      <c r="ZF346" s="54"/>
      <c r="ZG346" s="54"/>
      <c r="ZH346" s="54"/>
      <c r="ZI346" s="54"/>
      <c r="ZJ346" s="54"/>
      <c r="ZK346" s="54"/>
      <c r="ZL346" s="54"/>
      <c r="ZM346" s="54"/>
      <c r="ZN346" s="54"/>
      <c r="ZO346" s="54"/>
      <c r="ZP346" s="54"/>
      <c r="ZQ346" s="54"/>
      <c r="ZR346" s="54"/>
      <c r="ZS346" s="54"/>
      <c r="ZT346" s="54"/>
      <c r="ZU346" s="54"/>
      <c r="ZV346" s="54"/>
      <c r="ZW346" s="54"/>
      <c r="ZX346" s="54"/>
      <c r="ZY346" s="54"/>
      <c r="ZZ346" s="54"/>
      <c r="AAA346" s="54"/>
      <c r="AAB346" s="54"/>
      <c r="AAC346" s="54"/>
      <c r="AAD346" s="54"/>
      <c r="AAE346" s="54"/>
      <c r="AAF346" s="54"/>
      <c r="AAG346" s="54"/>
      <c r="AAH346" s="54"/>
      <c r="AAI346" s="54"/>
      <c r="AAJ346" s="54"/>
      <c r="AAK346" s="54"/>
      <c r="AAL346" s="54"/>
      <c r="AAM346" s="54"/>
      <c r="AAN346" s="54"/>
      <c r="AAO346" s="54"/>
      <c r="AAP346" s="54"/>
      <c r="AAQ346" s="54"/>
      <c r="AAR346" s="54"/>
      <c r="AAS346" s="54"/>
      <c r="AAT346" s="54"/>
      <c r="AAU346" s="54"/>
      <c r="AAV346" s="54"/>
      <c r="AAW346" s="54"/>
      <c r="AAX346" s="54"/>
      <c r="AAY346" s="54"/>
      <c r="AAZ346" s="54"/>
      <c r="ABA346" s="54"/>
      <c r="ABB346" s="54"/>
      <c r="ABC346" s="54"/>
      <c r="ABD346" s="54"/>
      <c r="ABE346" s="54"/>
      <c r="ABF346" s="54"/>
      <c r="ABG346" s="54"/>
      <c r="ABH346" s="54"/>
      <c r="ABI346" s="54"/>
      <c r="ABJ346" s="54"/>
      <c r="ABK346" s="54"/>
      <c r="ABL346" s="54"/>
      <c r="ABM346" s="54"/>
      <c r="ABN346" s="54"/>
      <c r="ABO346" s="54"/>
      <c r="ABP346" s="54"/>
      <c r="ABQ346" s="54"/>
      <c r="ABR346" s="54"/>
      <c r="ABS346" s="54"/>
      <c r="ABT346" s="54"/>
      <c r="ABU346" s="54"/>
      <c r="ABV346" s="54"/>
      <c r="ABW346" s="54"/>
      <c r="ABX346" s="54"/>
      <c r="ABY346" s="54"/>
      <c r="ABZ346" s="54"/>
      <c r="ACA346" s="54"/>
      <c r="ACB346" s="54"/>
      <c r="ACC346" s="54"/>
      <c r="ACD346" s="54"/>
      <c r="ACE346" s="54"/>
      <c r="ACF346" s="54"/>
      <c r="ACG346" s="54"/>
      <c r="ACH346" s="54"/>
      <c r="ACI346" s="54"/>
      <c r="ACJ346" s="54"/>
      <c r="ACK346" s="54"/>
      <c r="ACL346" s="54"/>
      <c r="ACM346" s="54"/>
      <c r="ACN346" s="54"/>
      <c r="ACO346" s="54"/>
      <c r="ACP346" s="54"/>
      <c r="ACQ346" s="54"/>
      <c r="ACR346" s="54"/>
      <c r="ACS346" s="54"/>
      <c r="ACT346" s="54"/>
      <c r="ACU346" s="54"/>
      <c r="ACV346" s="54"/>
      <c r="ACW346" s="54"/>
      <c r="ACX346" s="54"/>
      <c r="ACY346" s="54"/>
      <c r="ACZ346" s="54"/>
      <c r="ADA346" s="54"/>
      <c r="ADB346" s="54"/>
      <c r="ADC346" s="54"/>
      <c r="ADD346" s="54"/>
      <c r="ADE346" s="54"/>
      <c r="ADF346" s="54"/>
      <c r="ADG346" s="54"/>
      <c r="ADH346" s="54"/>
      <c r="ADI346" s="54"/>
      <c r="ADJ346" s="54"/>
      <c r="ADK346" s="54"/>
      <c r="ADL346" s="54"/>
      <c r="ADM346" s="54"/>
      <c r="ADN346" s="54"/>
      <c r="ADO346" s="54"/>
      <c r="ADP346" s="54"/>
      <c r="ADQ346" s="54"/>
      <c r="ADR346" s="54"/>
      <c r="ADS346" s="54"/>
      <c r="ADT346" s="54"/>
      <c r="ADU346" s="54"/>
      <c r="ADV346" s="54"/>
      <c r="ADW346" s="54"/>
      <c r="ADX346" s="54"/>
      <c r="ADY346" s="54"/>
      <c r="ADZ346" s="54"/>
      <c r="AEA346" s="54"/>
      <c r="AEB346" s="54"/>
      <c r="AEC346" s="54"/>
      <c r="AED346" s="54"/>
      <c r="AEE346" s="54"/>
      <c r="AEF346" s="54"/>
      <c r="AEG346" s="54"/>
      <c r="AEH346" s="54"/>
      <c r="AEI346" s="54"/>
      <c r="AEJ346" s="54"/>
      <c r="AEK346" s="54"/>
      <c r="AEL346" s="54"/>
      <c r="AEM346" s="54"/>
      <c r="AEN346" s="54"/>
      <c r="AEO346" s="54"/>
      <c r="AEP346" s="54"/>
      <c r="AEQ346" s="54"/>
      <c r="AER346" s="54"/>
      <c r="AES346" s="54"/>
      <c r="AET346" s="54"/>
      <c r="AEU346" s="54"/>
      <c r="AEV346" s="54"/>
      <c r="AEW346" s="54"/>
      <c r="AEX346" s="54"/>
      <c r="AEY346" s="54"/>
      <c r="AEZ346" s="54"/>
      <c r="AFA346" s="54"/>
      <c r="AFB346" s="54"/>
      <c r="AFC346" s="54"/>
      <c r="AFD346" s="54"/>
      <c r="AFE346" s="54"/>
      <c r="AFF346" s="54"/>
      <c r="AFG346" s="54"/>
      <c r="AFH346" s="54"/>
      <c r="AFI346" s="54"/>
      <c r="AFJ346" s="54"/>
      <c r="AFK346" s="54"/>
      <c r="AFL346" s="54"/>
      <c r="AFM346" s="54"/>
      <c r="AFN346" s="54"/>
      <c r="AFO346" s="54"/>
      <c r="AFP346" s="54"/>
      <c r="AFQ346" s="54"/>
      <c r="AFR346" s="54"/>
      <c r="AFS346" s="54"/>
      <c r="AFT346" s="54"/>
      <c r="AFU346" s="54"/>
      <c r="AFV346" s="54"/>
      <c r="AFW346" s="54"/>
      <c r="AFX346" s="54"/>
      <c r="AFY346" s="54"/>
      <c r="AFZ346" s="54"/>
      <c r="AGA346" s="54"/>
      <c r="AGB346" s="54"/>
      <c r="AGC346" s="54"/>
      <c r="AGD346" s="54"/>
      <c r="AGE346" s="54"/>
      <c r="AGF346" s="54"/>
      <c r="AGG346" s="54"/>
      <c r="AGH346" s="54"/>
      <c r="AGI346" s="54"/>
      <c r="AGJ346" s="54"/>
      <c r="AGK346" s="54"/>
      <c r="AGL346" s="54"/>
      <c r="AGM346" s="54"/>
      <c r="AGN346" s="54"/>
      <c r="AGO346" s="54"/>
      <c r="AGP346" s="54"/>
      <c r="AGQ346" s="54"/>
      <c r="AGR346" s="54"/>
      <c r="AGS346" s="54"/>
      <c r="AGT346" s="54"/>
      <c r="AGU346" s="54"/>
      <c r="AGV346" s="54"/>
      <c r="AGW346" s="54"/>
      <c r="AGX346" s="54"/>
      <c r="AGY346" s="54"/>
      <c r="AGZ346" s="54"/>
      <c r="AHA346" s="54"/>
      <c r="AHB346" s="54"/>
      <c r="AHC346" s="54"/>
      <c r="AHD346" s="54"/>
      <c r="AHE346" s="54"/>
      <c r="AHF346" s="54"/>
      <c r="AHG346" s="54"/>
      <c r="AHH346" s="54"/>
      <c r="AHI346" s="54"/>
      <c r="AHJ346" s="54"/>
      <c r="AHK346" s="54"/>
      <c r="AHL346" s="54"/>
      <c r="AHM346" s="54"/>
      <c r="AHN346" s="54"/>
      <c r="AHO346" s="54"/>
      <c r="AHP346" s="54"/>
      <c r="AHQ346" s="54"/>
      <c r="AHR346" s="54"/>
      <c r="AHS346" s="54"/>
      <c r="AHT346" s="54"/>
      <c r="AHU346" s="54"/>
      <c r="AHV346" s="54"/>
      <c r="AHW346" s="54"/>
      <c r="AHX346" s="54"/>
      <c r="AHY346" s="54"/>
      <c r="AHZ346" s="54"/>
      <c r="AIA346" s="54"/>
      <c r="AIB346" s="54"/>
      <c r="AIC346" s="54"/>
      <c r="AID346" s="54"/>
      <c r="AIE346" s="54"/>
      <c r="AIF346" s="54"/>
      <c r="AIG346" s="54"/>
      <c r="AIH346" s="54"/>
      <c r="AII346" s="54"/>
      <c r="AIJ346" s="54"/>
      <c r="AIK346" s="54"/>
      <c r="AIL346" s="54"/>
      <c r="AIM346" s="54"/>
      <c r="AIN346" s="54"/>
      <c r="AIO346" s="54"/>
      <c r="AIP346" s="54"/>
      <c r="AIQ346" s="54"/>
      <c r="AIR346" s="54"/>
      <c r="AIS346" s="54"/>
      <c r="AIT346" s="54"/>
      <c r="AIU346" s="54"/>
      <c r="AIV346" s="54"/>
      <c r="AIW346" s="54"/>
      <c r="AIX346" s="54"/>
      <c r="AIY346" s="54"/>
      <c r="AIZ346" s="54"/>
      <c r="AJA346" s="54"/>
      <c r="AJB346" s="54"/>
      <c r="AJC346" s="54"/>
      <c r="AJD346" s="54"/>
      <c r="AJE346" s="54"/>
      <c r="AJF346" s="54"/>
      <c r="AJG346" s="54"/>
      <c r="AJH346" s="54"/>
      <c r="AJI346" s="54"/>
      <c r="AJJ346" s="54"/>
      <c r="AJK346" s="54"/>
      <c r="AJL346" s="54"/>
      <c r="AJM346" s="54"/>
      <c r="AJN346" s="54"/>
      <c r="AJO346" s="54"/>
      <c r="AJP346" s="54"/>
      <c r="AJQ346" s="54"/>
      <c r="AJR346" s="54"/>
      <c r="AJS346" s="54"/>
      <c r="AJT346" s="54"/>
      <c r="AJU346" s="54"/>
      <c r="AJV346" s="54"/>
      <c r="AJW346" s="54"/>
      <c r="AJX346" s="54"/>
      <c r="AJY346" s="54"/>
      <c r="AJZ346" s="54"/>
      <c r="AKA346" s="54"/>
      <c r="AKB346" s="54"/>
      <c r="AKC346" s="54"/>
      <c r="AKD346" s="54"/>
      <c r="AKE346" s="54"/>
      <c r="AKF346" s="54"/>
      <c r="AKG346" s="54"/>
      <c r="AKH346" s="54"/>
      <c r="AKI346" s="54"/>
      <c r="AKJ346" s="54"/>
      <c r="AKK346" s="54"/>
      <c r="AKL346" s="54"/>
      <c r="AKM346" s="54"/>
      <c r="AKN346" s="54"/>
      <c r="AKO346" s="54"/>
      <c r="AKP346" s="54"/>
      <c r="AKQ346" s="54"/>
      <c r="AKR346" s="54"/>
      <c r="AKS346" s="54"/>
      <c r="AKT346" s="54"/>
      <c r="AKU346" s="54"/>
      <c r="AKV346" s="54"/>
      <c r="AKW346" s="54"/>
      <c r="AKX346" s="54"/>
      <c r="AKY346" s="54"/>
      <c r="AKZ346" s="54"/>
      <c r="ALA346" s="54"/>
      <c r="ALB346" s="54"/>
      <c r="ALC346" s="54"/>
      <c r="ALD346" s="54"/>
      <c r="ALE346" s="54"/>
      <c r="ALF346" s="54"/>
      <c r="ALG346" s="54"/>
      <c r="ALH346" s="54"/>
      <c r="ALI346" s="54"/>
      <c r="ALJ346" s="54"/>
      <c r="ALK346" s="54"/>
      <c r="ALL346" s="54"/>
      <c r="ALM346" s="54"/>
      <c r="ALN346" s="54"/>
      <c r="ALO346" s="54"/>
      <c r="ALP346" s="54"/>
      <c r="ALQ346" s="54"/>
      <c r="ALR346" s="54"/>
      <c r="ALS346" s="54"/>
      <c r="ALT346" s="54"/>
    </row>
    <row r="347" spans="1:1008" customFormat="1" ht="15" customHeight="1" thickBot="1">
      <c r="A347" s="184"/>
      <c r="B347" s="184"/>
      <c r="C347" s="184"/>
      <c r="D347" s="184"/>
      <c r="E347" s="8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4"/>
      <c r="BQ347" s="54"/>
      <c r="BR347" s="54"/>
      <c r="BS347" s="54"/>
      <c r="BT347" s="54"/>
      <c r="BU347" s="54"/>
      <c r="BV347" s="54"/>
      <c r="BW347" s="54"/>
      <c r="BX347" s="54"/>
      <c r="BY347" s="54"/>
      <c r="BZ347" s="54"/>
      <c r="CA347" s="54"/>
      <c r="CB347" s="54"/>
      <c r="CC347" s="54"/>
      <c r="CD347" s="54"/>
      <c r="CE347" s="54"/>
      <c r="CF347" s="54"/>
      <c r="CG347" s="54"/>
      <c r="CH347" s="54"/>
      <c r="CI347" s="54"/>
      <c r="CJ347" s="54"/>
      <c r="CK347" s="54"/>
      <c r="CL347" s="54"/>
      <c r="CM347" s="54"/>
      <c r="CN347" s="54"/>
      <c r="CO347" s="54"/>
      <c r="CP347" s="54"/>
      <c r="CQ347" s="54"/>
      <c r="CR347" s="54"/>
      <c r="CS347" s="54"/>
      <c r="CT347" s="54"/>
      <c r="CU347" s="54"/>
      <c r="CV347" s="54"/>
      <c r="CW347" s="54"/>
      <c r="CX347" s="54"/>
      <c r="CY347" s="54"/>
      <c r="CZ347" s="54"/>
      <c r="DA347" s="54"/>
      <c r="DB347" s="54"/>
      <c r="DC347" s="54"/>
      <c r="DD347" s="54"/>
      <c r="DE347" s="54"/>
      <c r="DF347" s="54"/>
      <c r="DG347" s="54"/>
      <c r="DH347" s="54"/>
      <c r="DI347" s="54"/>
      <c r="DJ347" s="54"/>
      <c r="DK347" s="54"/>
      <c r="DL347" s="54"/>
      <c r="DM347" s="54"/>
      <c r="DN347" s="54"/>
      <c r="DO347" s="54"/>
      <c r="DP347" s="54"/>
      <c r="DQ347" s="54"/>
      <c r="DR347" s="54"/>
      <c r="DS347" s="54"/>
      <c r="DT347" s="54"/>
      <c r="DU347" s="54"/>
      <c r="DV347" s="54"/>
      <c r="DW347" s="54"/>
      <c r="DX347" s="54"/>
      <c r="DY347" s="54"/>
      <c r="DZ347" s="54"/>
      <c r="EA347" s="54"/>
      <c r="EB347" s="54"/>
      <c r="EC347" s="54"/>
      <c r="ED347" s="54"/>
      <c r="EE347" s="54"/>
      <c r="EF347" s="54"/>
      <c r="EG347" s="54"/>
      <c r="EH347" s="54"/>
      <c r="EI347" s="54"/>
      <c r="EJ347" s="54"/>
      <c r="EK347" s="54"/>
      <c r="EL347" s="54"/>
      <c r="EM347" s="54"/>
      <c r="EN347" s="54"/>
      <c r="EO347" s="54"/>
      <c r="EP347" s="54"/>
      <c r="EQ347" s="54"/>
      <c r="ER347" s="54"/>
      <c r="ES347" s="54"/>
      <c r="ET347" s="54"/>
      <c r="EU347" s="54"/>
      <c r="EV347" s="54"/>
      <c r="EW347" s="54"/>
      <c r="EX347" s="54"/>
      <c r="EY347" s="54"/>
      <c r="EZ347" s="54"/>
      <c r="FA347" s="54"/>
      <c r="FB347" s="54"/>
      <c r="FC347" s="54"/>
      <c r="FD347" s="54"/>
      <c r="FE347" s="54"/>
      <c r="FF347" s="54"/>
      <c r="FG347" s="54"/>
      <c r="FH347" s="54"/>
      <c r="FI347" s="54"/>
      <c r="FJ347" s="54"/>
      <c r="FK347" s="54"/>
      <c r="FL347" s="54"/>
      <c r="FM347" s="54"/>
      <c r="FN347" s="54"/>
      <c r="FO347" s="54"/>
      <c r="FP347" s="54"/>
      <c r="FQ347" s="54"/>
      <c r="FR347" s="54"/>
      <c r="FS347" s="54"/>
      <c r="FT347" s="54"/>
      <c r="FU347" s="54"/>
      <c r="FV347" s="54"/>
      <c r="FW347" s="54"/>
      <c r="FX347" s="54"/>
      <c r="FY347" s="54"/>
      <c r="FZ347" s="54"/>
      <c r="GA347" s="54"/>
      <c r="GB347" s="54"/>
      <c r="GC347" s="54"/>
      <c r="GD347" s="54"/>
      <c r="GE347" s="54"/>
      <c r="GF347" s="54"/>
      <c r="GG347" s="54"/>
      <c r="GH347" s="54"/>
      <c r="GI347" s="54"/>
      <c r="GJ347" s="54"/>
      <c r="GK347" s="54"/>
      <c r="GL347" s="54"/>
      <c r="GM347" s="54"/>
      <c r="GN347" s="54"/>
      <c r="GO347" s="54"/>
      <c r="GP347" s="54"/>
      <c r="GQ347" s="54"/>
      <c r="GR347" s="54"/>
      <c r="GS347" s="54"/>
      <c r="GT347" s="54"/>
      <c r="GU347" s="54"/>
      <c r="GV347" s="54"/>
      <c r="GW347" s="54"/>
      <c r="GX347" s="54"/>
      <c r="GY347" s="54"/>
      <c r="GZ347" s="54"/>
      <c r="HA347" s="54"/>
      <c r="HB347" s="54"/>
      <c r="HC347" s="54"/>
      <c r="HD347" s="54"/>
      <c r="HE347" s="54"/>
      <c r="HF347" s="54"/>
      <c r="HG347" s="54"/>
      <c r="HH347" s="54"/>
      <c r="HI347" s="54"/>
      <c r="HJ347" s="54"/>
      <c r="HK347" s="54"/>
      <c r="HL347" s="54"/>
      <c r="HM347" s="54"/>
      <c r="HN347" s="54"/>
      <c r="HO347" s="54"/>
      <c r="HP347" s="54"/>
      <c r="HQ347" s="54"/>
      <c r="HR347" s="54"/>
      <c r="HS347" s="54"/>
      <c r="HT347" s="54"/>
      <c r="HU347" s="54"/>
      <c r="HV347" s="54"/>
      <c r="HW347" s="54"/>
      <c r="HX347" s="54"/>
      <c r="HY347" s="54"/>
      <c r="HZ347" s="54"/>
      <c r="IA347" s="54"/>
      <c r="IB347" s="54"/>
      <c r="IC347" s="54"/>
      <c r="ID347" s="54"/>
      <c r="IE347" s="54"/>
      <c r="IF347" s="54"/>
      <c r="IG347" s="54"/>
      <c r="IH347" s="54"/>
      <c r="II347" s="54"/>
      <c r="IJ347" s="54"/>
      <c r="IK347" s="54"/>
      <c r="IL347" s="54"/>
      <c r="IM347" s="54"/>
      <c r="IN347" s="54"/>
      <c r="IO347" s="54"/>
      <c r="IP347" s="54"/>
      <c r="IQ347" s="54"/>
      <c r="IR347" s="54"/>
      <c r="IS347" s="54"/>
      <c r="IT347" s="54"/>
      <c r="IU347" s="54"/>
      <c r="IV347" s="54"/>
      <c r="IW347" s="54"/>
      <c r="IX347" s="54"/>
      <c r="IY347" s="54"/>
      <c r="IZ347" s="54"/>
      <c r="JA347" s="54"/>
      <c r="JB347" s="54"/>
      <c r="JC347" s="54"/>
      <c r="JD347" s="54"/>
      <c r="JE347" s="54"/>
      <c r="JF347" s="54"/>
      <c r="JG347" s="54"/>
      <c r="JH347" s="54"/>
      <c r="JI347" s="54"/>
      <c r="JJ347" s="54"/>
      <c r="JK347" s="54"/>
      <c r="JL347" s="54"/>
      <c r="JM347" s="54"/>
      <c r="JN347" s="54"/>
      <c r="JO347" s="54"/>
      <c r="JP347" s="54"/>
      <c r="JQ347" s="54"/>
      <c r="JR347" s="54"/>
      <c r="JS347" s="54"/>
      <c r="JT347" s="54"/>
      <c r="JU347" s="54"/>
      <c r="JV347" s="54"/>
      <c r="JW347" s="54"/>
      <c r="JX347" s="54"/>
      <c r="JY347" s="54"/>
      <c r="JZ347" s="54"/>
      <c r="KA347" s="54"/>
      <c r="KB347" s="54"/>
      <c r="KC347" s="54"/>
      <c r="KD347" s="54"/>
      <c r="KE347" s="54"/>
      <c r="KF347" s="54"/>
      <c r="KG347" s="54"/>
      <c r="KH347" s="54"/>
      <c r="KI347" s="54"/>
      <c r="KJ347" s="54"/>
      <c r="KK347" s="54"/>
      <c r="KL347" s="54"/>
      <c r="KM347" s="54"/>
      <c r="KN347" s="54"/>
      <c r="KO347" s="54"/>
      <c r="KP347" s="54"/>
      <c r="KQ347" s="54"/>
      <c r="KR347" s="54"/>
      <c r="KS347" s="54"/>
      <c r="KT347" s="54"/>
      <c r="KU347" s="54"/>
      <c r="KV347" s="54"/>
      <c r="KW347" s="54"/>
      <c r="KX347" s="54"/>
      <c r="KY347" s="54"/>
      <c r="KZ347" s="54"/>
      <c r="LA347" s="54"/>
      <c r="LB347" s="54"/>
      <c r="LC347" s="54"/>
      <c r="LD347" s="54"/>
      <c r="LE347" s="54"/>
      <c r="LF347" s="54"/>
      <c r="LG347" s="54"/>
      <c r="LH347" s="54"/>
      <c r="LI347" s="54"/>
      <c r="LJ347" s="54"/>
      <c r="LK347" s="54"/>
      <c r="LL347" s="54"/>
      <c r="LM347" s="54"/>
      <c r="LN347" s="54"/>
      <c r="LO347" s="54"/>
      <c r="LP347" s="54"/>
      <c r="LQ347" s="54"/>
      <c r="LR347" s="54"/>
      <c r="LS347" s="54"/>
      <c r="LT347" s="54"/>
      <c r="LU347" s="54"/>
      <c r="LV347" s="54"/>
      <c r="LW347" s="54"/>
      <c r="LX347" s="54"/>
      <c r="LY347" s="54"/>
      <c r="LZ347" s="54"/>
      <c r="MA347" s="54"/>
      <c r="MB347" s="54"/>
      <c r="MC347" s="54"/>
      <c r="MD347" s="54"/>
      <c r="ME347" s="54"/>
      <c r="MF347" s="54"/>
      <c r="MG347" s="54"/>
      <c r="MH347" s="54"/>
      <c r="MI347" s="54"/>
      <c r="MJ347" s="54"/>
      <c r="MK347" s="54"/>
      <c r="ML347" s="54"/>
      <c r="MM347" s="54"/>
      <c r="MN347" s="54"/>
      <c r="MO347" s="54"/>
      <c r="MP347" s="54"/>
      <c r="MQ347" s="54"/>
      <c r="MR347" s="54"/>
      <c r="MS347" s="54"/>
      <c r="MT347" s="54"/>
      <c r="MU347" s="54"/>
      <c r="MV347" s="54"/>
      <c r="MW347" s="54"/>
      <c r="MX347" s="54"/>
      <c r="MY347" s="54"/>
      <c r="MZ347" s="54"/>
      <c r="NA347" s="54"/>
      <c r="NB347" s="54"/>
      <c r="NC347" s="54"/>
      <c r="ND347" s="54"/>
      <c r="NE347" s="54"/>
      <c r="NF347" s="54"/>
      <c r="NG347" s="54"/>
      <c r="NH347" s="54"/>
      <c r="NI347" s="54"/>
      <c r="NJ347" s="54"/>
      <c r="NK347" s="54"/>
      <c r="NL347" s="54"/>
      <c r="NM347" s="54"/>
      <c r="NN347" s="54"/>
      <c r="NO347" s="54"/>
      <c r="NP347" s="54"/>
      <c r="NQ347" s="54"/>
      <c r="NR347" s="54"/>
      <c r="NS347" s="54"/>
      <c r="NT347" s="54"/>
      <c r="NU347" s="54"/>
      <c r="NV347" s="54"/>
      <c r="NW347" s="54"/>
      <c r="NX347" s="54"/>
      <c r="NY347" s="54"/>
      <c r="NZ347" s="54"/>
      <c r="OA347" s="54"/>
      <c r="OB347" s="54"/>
      <c r="OC347" s="54"/>
      <c r="OD347" s="54"/>
      <c r="OE347" s="54"/>
      <c r="OF347" s="54"/>
      <c r="OG347" s="54"/>
      <c r="OH347" s="54"/>
      <c r="OI347" s="54"/>
      <c r="OJ347" s="54"/>
      <c r="OK347" s="54"/>
      <c r="OL347" s="54"/>
      <c r="OM347" s="54"/>
      <c r="ON347" s="54"/>
      <c r="OO347" s="54"/>
      <c r="OP347" s="54"/>
      <c r="OQ347" s="54"/>
      <c r="OR347" s="54"/>
      <c r="OS347" s="54"/>
      <c r="OT347" s="54"/>
      <c r="OU347" s="54"/>
      <c r="OV347" s="54"/>
      <c r="OW347" s="54"/>
      <c r="OX347" s="54"/>
      <c r="OY347" s="54"/>
      <c r="OZ347" s="54"/>
      <c r="PA347" s="54"/>
      <c r="PB347" s="54"/>
      <c r="PC347" s="54"/>
      <c r="PD347" s="54"/>
      <c r="PE347" s="54"/>
      <c r="PF347" s="54"/>
      <c r="PG347" s="54"/>
      <c r="PH347" s="54"/>
      <c r="PI347" s="54"/>
      <c r="PJ347" s="54"/>
      <c r="PK347" s="54"/>
      <c r="PL347" s="54"/>
      <c r="PM347" s="54"/>
      <c r="PN347" s="54"/>
      <c r="PO347" s="54"/>
      <c r="PP347" s="54"/>
      <c r="PQ347" s="54"/>
      <c r="PR347" s="54"/>
      <c r="PS347" s="54"/>
      <c r="PT347" s="54"/>
      <c r="PU347" s="54"/>
      <c r="PV347" s="54"/>
      <c r="PW347" s="54"/>
      <c r="PX347" s="54"/>
      <c r="PY347" s="54"/>
      <c r="PZ347" s="54"/>
      <c r="QA347" s="54"/>
      <c r="QB347" s="54"/>
      <c r="QC347" s="54"/>
      <c r="QD347" s="54"/>
      <c r="QE347" s="54"/>
      <c r="QF347" s="54"/>
      <c r="QG347" s="54"/>
      <c r="QH347" s="54"/>
      <c r="QI347" s="54"/>
      <c r="QJ347" s="54"/>
      <c r="QK347" s="54"/>
      <c r="QL347" s="54"/>
      <c r="QM347" s="54"/>
      <c r="QN347" s="54"/>
      <c r="QO347" s="54"/>
      <c r="QP347" s="54"/>
      <c r="QQ347" s="54"/>
      <c r="QR347" s="54"/>
      <c r="QS347" s="54"/>
      <c r="QT347" s="54"/>
      <c r="QU347" s="54"/>
      <c r="QV347" s="54"/>
      <c r="QW347" s="54"/>
      <c r="QX347" s="54"/>
      <c r="QY347" s="54"/>
      <c r="QZ347" s="54"/>
      <c r="RA347" s="54"/>
      <c r="RB347" s="54"/>
      <c r="RC347" s="54"/>
      <c r="RD347" s="54"/>
      <c r="RE347" s="54"/>
      <c r="RF347" s="54"/>
      <c r="RG347" s="54"/>
      <c r="RH347" s="54"/>
      <c r="RI347" s="54"/>
      <c r="RJ347" s="54"/>
      <c r="RK347" s="54"/>
      <c r="RL347" s="54"/>
      <c r="RM347" s="54"/>
      <c r="RN347" s="54"/>
      <c r="RO347" s="54"/>
      <c r="RP347" s="54"/>
      <c r="RQ347" s="54"/>
      <c r="RR347" s="54"/>
      <c r="RS347" s="54"/>
      <c r="RT347" s="54"/>
      <c r="RU347" s="54"/>
      <c r="RV347" s="54"/>
      <c r="RW347" s="54"/>
      <c r="RX347" s="54"/>
      <c r="RY347" s="54"/>
      <c r="RZ347" s="54"/>
      <c r="SA347" s="54"/>
      <c r="SB347" s="54"/>
      <c r="SC347" s="54"/>
      <c r="SD347" s="54"/>
      <c r="SE347" s="54"/>
      <c r="SF347" s="54"/>
      <c r="SG347" s="54"/>
      <c r="SH347" s="54"/>
      <c r="SI347" s="54"/>
      <c r="SJ347" s="54"/>
      <c r="SK347" s="54"/>
      <c r="SL347" s="54"/>
      <c r="SM347" s="54"/>
      <c r="SN347" s="54"/>
      <c r="SO347" s="54"/>
      <c r="SP347" s="54"/>
      <c r="SQ347" s="54"/>
      <c r="SR347" s="54"/>
      <c r="SS347" s="54"/>
      <c r="ST347" s="54"/>
      <c r="SU347" s="54"/>
      <c r="SV347" s="54"/>
      <c r="SW347" s="54"/>
      <c r="SX347" s="54"/>
      <c r="SY347" s="54"/>
      <c r="SZ347" s="54"/>
      <c r="TA347" s="54"/>
      <c r="TB347" s="54"/>
      <c r="TC347" s="54"/>
      <c r="TD347" s="54"/>
      <c r="TE347" s="54"/>
      <c r="TF347" s="54"/>
      <c r="TG347" s="54"/>
      <c r="TH347" s="54"/>
      <c r="TI347" s="54"/>
      <c r="TJ347" s="54"/>
      <c r="TK347" s="54"/>
      <c r="TL347" s="54"/>
      <c r="TM347" s="54"/>
      <c r="TN347" s="54"/>
      <c r="TO347" s="54"/>
      <c r="TP347" s="54"/>
      <c r="TQ347" s="54"/>
      <c r="TR347" s="54"/>
      <c r="TS347" s="54"/>
      <c r="TT347" s="54"/>
      <c r="TU347" s="54"/>
      <c r="TV347" s="54"/>
      <c r="TW347" s="54"/>
      <c r="TX347" s="54"/>
      <c r="TY347" s="54"/>
      <c r="TZ347" s="54"/>
      <c r="UA347" s="54"/>
      <c r="UB347" s="54"/>
      <c r="UC347" s="54"/>
      <c r="UD347" s="54"/>
      <c r="UE347" s="54"/>
      <c r="UF347" s="54"/>
      <c r="UG347" s="54"/>
      <c r="UH347" s="54"/>
      <c r="UI347" s="54"/>
      <c r="UJ347" s="54"/>
      <c r="UK347" s="54"/>
      <c r="UL347" s="54"/>
      <c r="UM347" s="54"/>
      <c r="UN347" s="54"/>
      <c r="UO347" s="54"/>
      <c r="UP347" s="54"/>
      <c r="UQ347" s="54"/>
      <c r="UR347" s="54"/>
      <c r="US347" s="54"/>
      <c r="UT347" s="54"/>
      <c r="UU347" s="54"/>
      <c r="UV347" s="54"/>
      <c r="UW347" s="54"/>
      <c r="UX347" s="54"/>
      <c r="UY347" s="54"/>
      <c r="UZ347" s="54"/>
      <c r="VA347" s="54"/>
      <c r="VB347" s="54"/>
      <c r="VC347" s="54"/>
      <c r="VD347" s="54"/>
      <c r="VE347" s="54"/>
      <c r="VF347" s="54"/>
      <c r="VG347" s="54"/>
      <c r="VH347" s="54"/>
      <c r="VI347" s="54"/>
      <c r="VJ347" s="54"/>
      <c r="VK347" s="54"/>
      <c r="VL347" s="54"/>
      <c r="VM347" s="54"/>
      <c r="VN347" s="54"/>
      <c r="VO347" s="54"/>
      <c r="VP347" s="54"/>
      <c r="VQ347" s="54"/>
      <c r="VR347" s="54"/>
      <c r="VS347" s="54"/>
      <c r="VT347" s="54"/>
      <c r="VU347" s="54"/>
      <c r="VV347" s="54"/>
      <c r="VW347" s="54"/>
      <c r="VX347" s="54"/>
      <c r="VY347" s="54"/>
      <c r="VZ347" s="54"/>
      <c r="WA347" s="54"/>
      <c r="WB347" s="54"/>
      <c r="WC347" s="54"/>
      <c r="WD347" s="54"/>
      <c r="WE347" s="54"/>
      <c r="WF347" s="54"/>
      <c r="WG347" s="54"/>
      <c r="WH347" s="54"/>
      <c r="WI347" s="54"/>
      <c r="WJ347" s="54"/>
      <c r="WK347" s="54"/>
      <c r="WL347" s="54"/>
      <c r="WM347" s="54"/>
      <c r="WN347" s="54"/>
      <c r="WO347" s="54"/>
      <c r="WP347" s="54"/>
      <c r="WQ347" s="54"/>
      <c r="WR347" s="54"/>
      <c r="WS347" s="54"/>
      <c r="WT347" s="54"/>
      <c r="WU347" s="54"/>
      <c r="WV347" s="54"/>
      <c r="WW347" s="54"/>
      <c r="WX347" s="54"/>
      <c r="WY347" s="54"/>
      <c r="WZ347" s="54"/>
      <c r="XA347" s="54"/>
      <c r="XB347" s="54"/>
      <c r="XC347" s="54"/>
      <c r="XD347" s="54"/>
      <c r="XE347" s="54"/>
      <c r="XF347" s="54"/>
      <c r="XG347" s="54"/>
      <c r="XH347" s="54"/>
      <c r="XI347" s="54"/>
      <c r="XJ347" s="54"/>
      <c r="XK347" s="54"/>
      <c r="XL347" s="54"/>
      <c r="XM347" s="54"/>
      <c r="XN347" s="54"/>
      <c r="XO347" s="54"/>
      <c r="XP347" s="54"/>
      <c r="XQ347" s="54"/>
      <c r="XR347" s="54"/>
      <c r="XS347" s="54"/>
      <c r="XT347" s="54"/>
      <c r="XU347" s="54"/>
      <c r="XV347" s="54"/>
      <c r="XW347" s="54"/>
      <c r="XX347" s="54"/>
      <c r="XY347" s="54"/>
      <c r="XZ347" s="54"/>
      <c r="YA347" s="54"/>
      <c r="YB347" s="54"/>
      <c r="YC347" s="54"/>
      <c r="YD347" s="54"/>
      <c r="YE347" s="54"/>
      <c r="YF347" s="54"/>
      <c r="YG347" s="54"/>
      <c r="YH347" s="54"/>
      <c r="YI347" s="54"/>
      <c r="YJ347" s="54"/>
      <c r="YK347" s="54"/>
      <c r="YL347" s="54"/>
      <c r="YM347" s="54"/>
      <c r="YN347" s="54"/>
      <c r="YO347" s="54"/>
      <c r="YP347" s="54"/>
      <c r="YQ347" s="54"/>
      <c r="YR347" s="54"/>
      <c r="YS347" s="54"/>
      <c r="YT347" s="54"/>
      <c r="YU347" s="54"/>
      <c r="YV347" s="54"/>
      <c r="YW347" s="54"/>
      <c r="YX347" s="54"/>
      <c r="YY347" s="54"/>
      <c r="YZ347" s="54"/>
      <c r="ZA347" s="54"/>
      <c r="ZB347" s="54"/>
      <c r="ZC347" s="54"/>
      <c r="ZD347" s="54"/>
      <c r="ZE347" s="54"/>
      <c r="ZF347" s="54"/>
      <c r="ZG347" s="54"/>
      <c r="ZH347" s="54"/>
      <c r="ZI347" s="54"/>
      <c r="ZJ347" s="54"/>
      <c r="ZK347" s="54"/>
      <c r="ZL347" s="54"/>
      <c r="ZM347" s="54"/>
      <c r="ZN347" s="54"/>
      <c r="ZO347" s="54"/>
      <c r="ZP347" s="54"/>
      <c r="ZQ347" s="54"/>
      <c r="ZR347" s="54"/>
      <c r="ZS347" s="54"/>
      <c r="ZT347" s="54"/>
      <c r="ZU347" s="54"/>
      <c r="ZV347" s="54"/>
      <c r="ZW347" s="54"/>
      <c r="ZX347" s="54"/>
      <c r="ZY347" s="54"/>
      <c r="ZZ347" s="54"/>
      <c r="AAA347" s="54"/>
      <c r="AAB347" s="54"/>
      <c r="AAC347" s="54"/>
      <c r="AAD347" s="54"/>
      <c r="AAE347" s="54"/>
      <c r="AAF347" s="54"/>
      <c r="AAG347" s="54"/>
      <c r="AAH347" s="54"/>
      <c r="AAI347" s="54"/>
      <c r="AAJ347" s="54"/>
      <c r="AAK347" s="54"/>
      <c r="AAL347" s="54"/>
      <c r="AAM347" s="54"/>
      <c r="AAN347" s="54"/>
      <c r="AAO347" s="54"/>
      <c r="AAP347" s="54"/>
      <c r="AAQ347" s="54"/>
      <c r="AAR347" s="54"/>
      <c r="AAS347" s="54"/>
      <c r="AAT347" s="54"/>
      <c r="AAU347" s="54"/>
      <c r="AAV347" s="54"/>
      <c r="AAW347" s="54"/>
      <c r="AAX347" s="54"/>
      <c r="AAY347" s="54"/>
      <c r="AAZ347" s="54"/>
      <c r="ABA347" s="54"/>
      <c r="ABB347" s="54"/>
      <c r="ABC347" s="54"/>
      <c r="ABD347" s="54"/>
      <c r="ABE347" s="54"/>
      <c r="ABF347" s="54"/>
      <c r="ABG347" s="54"/>
      <c r="ABH347" s="54"/>
      <c r="ABI347" s="54"/>
      <c r="ABJ347" s="54"/>
      <c r="ABK347" s="54"/>
      <c r="ABL347" s="54"/>
      <c r="ABM347" s="54"/>
      <c r="ABN347" s="54"/>
      <c r="ABO347" s="54"/>
      <c r="ABP347" s="54"/>
      <c r="ABQ347" s="54"/>
      <c r="ABR347" s="54"/>
      <c r="ABS347" s="54"/>
      <c r="ABT347" s="54"/>
      <c r="ABU347" s="54"/>
      <c r="ABV347" s="54"/>
      <c r="ABW347" s="54"/>
      <c r="ABX347" s="54"/>
      <c r="ABY347" s="54"/>
      <c r="ABZ347" s="54"/>
      <c r="ACA347" s="54"/>
      <c r="ACB347" s="54"/>
      <c r="ACC347" s="54"/>
      <c r="ACD347" s="54"/>
      <c r="ACE347" s="54"/>
      <c r="ACF347" s="54"/>
      <c r="ACG347" s="54"/>
      <c r="ACH347" s="54"/>
      <c r="ACI347" s="54"/>
      <c r="ACJ347" s="54"/>
      <c r="ACK347" s="54"/>
      <c r="ACL347" s="54"/>
      <c r="ACM347" s="54"/>
      <c r="ACN347" s="54"/>
      <c r="ACO347" s="54"/>
      <c r="ACP347" s="54"/>
      <c r="ACQ347" s="54"/>
      <c r="ACR347" s="54"/>
      <c r="ACS347" s="54"/>
      <c r="ACT347" s="54"/>
      <c r="ACU347" s="54"/>
      <c r="ACV347" s="54"/>
      <c r="ACW347" s="54"/>
      <c r="ACX347" s="54"/>
      <c r="ACY347" s="54"/>
      <c r="ACZ347" s="54"/>
      <c r="ADA347" s="54"/>
      <c r="ADB347" s="54"/>
      <c r="ADC347" s="54"/>
      <c r="ADD347" s="54"/>
      <c r="ADE347" s="54"/>
      <c r="ADF347" s="54"/>
      <c r="ADG347" s="54"/>
      <c r="ADH347" s="54"/>
      <c r="ADI347" s="54"/>
      <c r="ADJ347" s="54"/>
      <c r="ADK347" s="54"/>
      <c r="ADL347" s="54"/>
      <c r="ADM347" s="54"/>
      <c r="ADN347" s="54"/>
      <c r="ADO347" s="54"/>
      <c r="ADP347" s="54"/>
      <c r="ADQ347" s="54"/>
      <c r="ADR347" s="54"/>
      <c r="ADS347" s="54"/>
      <c r="ADT347" s="54"/>
      <c r="ADU347" s="54"/>
      <c r="ADV347" s="54"/>
      <c r="ADW347" s="54"/>
      <c r="ADX347" s="54"/>
      <c r="ADY347" s="54"/>
      <c r="ADZ347" s="54"/>
      <c r="AEA347" s="54"/>
      <c r="AEB347" s="54"/>
      <c r="AEC347" s="54"/>
      <c r="AED347" s="54"/>
      <c r="AEE347" s="54"/>
      <c r="AEF347" s="54"/>
      <c r="AEG347" s="54"/>
      <c r="AEH347" s="54"/>
      <c r="AEI347" s="54"/>
      <c r="AEJ347" s="54"/>
      <c r="AEK347" s="54"/>
      <c r="AEL347" s="54"/>
      <c r="AEM347" s="54"/>
      <c r="AEN347" s="54"/>
      <c r="AEO347" s="54"/>
      <c r="AEP347" s="54"/>
      <c r="AEQ347" s="54"/>
      <c r="AER347" s="54"/>
      <c r="AES347" s="54"/>
      <c r="AET347" s="54"/>
      <c r="AEU347" s="54"/>
      <c r="AEV347" s="54"/>
      <c r="AEW347" s="54"/>
      <c r="AEX347" s="54"/>
      <c r="AEY347" s="54"/>
      <c r="AEZ347" s="54"/>
      <c r="AFA347" s="54"/>
      <c r="AFB347" s="54"/>
      <c r="AFC347" s="54"/>
      <c r="AFD347" s="54"/>
      <c r="AFE347" s="54"/>
      <c r="AFF347" s="54"/>
      <c r="AFG347" s="54"/>
      <c r="AFH347" s="54"/>
      <c r="AFI347" s="54"/>
      <c r="AFJ347" s="54"/>
      <c r="AFK347" s="54"/>
      <c r="AFL347" s="54"/>
      <c r="AFM347" s="54"/>
      <c r="AFN347" s="54"/>
      <c r="AFO347" s="54"/>
      <c r="AFP347" s="54"/>
      <c r="AFQ347" s="54"/>
      <c r="AFR347" s="54"/>
      <c r="AFS347" s="54"/>
      <c r="AFT347" s="54"/>
      <c r="AFU347" s="54"/>
      <c r="AFV347" s="54"/>
      <c r="AFW347" s="54"/>
      <c r="AFX347" s="54"/>
      <c r="AFY347" s="54"/>
      <c r="AFZ347" s="54"/>
      <c r="AGA347" s="54"/>
      <c r="AGB347" s="54"/>
      <c r="AGC347" s="54"/>
      <c r="AGD347" s="54"/>
      <c r="AGE347" s="54"/>
      <c r="AGF347" s="54"/>
      <c r="AGG347" s="54"/>
      <c r="AGH347" s="54"/>
      <c r="AGI347" s="54"/>
      <c r="AGJ347" s="54"/>
      <c r="AGK347" s="54"/>
      <c r="AGL347" s="54"/>
      <c r="AGM347" s="54"/>
      <c r="AGN347" s="54"/>
      <c r="AGO347" s="54"/>
      <c r="AGP347" s="54"/>
      <c r="AGQ347" s="54"/>
      <c r="AGR347" s="54"/>
      <c r="AGS347" s="54"/>
      <c r="AGT347" s="54"/>
      <c r="AGU347" s="54"/>
      <c r="AGV347" s="54"/>
      <c r="AGW347" s="54"/>
      <c r="AGX347" s="54"/>
      <c r="AGY347" s="54"/>
      <c r="AGZ347" s="54"/>
      <c r="AHA347" s="54"/>
      <c r="AHB347" s="54"/>
      <c r="AHC347" s="54"/>
      <c r="AHD347" s="54"/>
      <c r="AHE347" s="54"/>
      <c r="AHF347" s="54"/>
      <c r="AHG347" s="54"/>
      <c r="AHH347" s="54"/>
      <c r="AHI347" s="54"/>
      <c r="AHJ347" s="54"/>
      <c r="AHK347" s="54"/>
      <c r="AHL347" s="54"/>
      <c r="AHM347" s="54"/>
      <c r="AHN347" s="54"/>
      <c r="AHO347" s="54"/>
      <c r="AHP347" s="54"/>
      <c r="AHQ347" s="54"/>
      <c r="AHR347" s="54"/>
      <c r="AHS347" s="54"/>
      <c r="AHT347" s="54"/>
      <c r="AHU347" s="54"/>
      <c r="AHV347" s="54"/>
      <c r="AHW347" s="54"/>
      <c r="AHX347" s="54"/>
      <c r="AHY347" s="54"/>
      <c r="AHZ347" s="54"/>
      <c r="AIA347" s="54"/>
      <c r="AIB347" s="54"/>
      <c r="AIC347" s="54"/>
      <c r="AID347" s="54"/>
      <c r="AIE347" s="54"/>
      <c r="AIF347" s="54"/>
      <c r="AIG347" s="54"/>
      <c r="AIH347" s="54"/>
      <c r="AII347" s="54"/>
      <c r="AIJ347" s="54"/>
      <c r="AIK347" s="54"/>
      <c r="AIL347" s="54"/>
      <c r="AIM347" s="54"/>
      <c r="AIN347" s="54"/>
      <c r="AIO347" s="54"/>
      <c r="AIP347" s="54"/>
      <c r="AIQ347" s="54"/>
      <c r="AIR347" s="54"/>
      <c r="AIS347" s="54"/>
      <c r="AIT347" s="54"/>
      <c r="AIU347" s="54"/>
      <c r="AIV347" s="54"/>
      <c r="AIW347" s="54"/>
      <c r="AIX347" s="54"/>
      <c r="AIY347" s="54"/>
      <c r="AIZ347" s="54"/>
      <c r="AJA347" s="54"/>
      <c r="AJB347" s="54"/>
      <c r="AJC347" s="54"/>
      <c r="AJD347" s="54"/>
      <c r="AJE347" s="54"/>
      <c r="AJF347" s="54"/>
      <c r="AJG347" s="54"/>
      <c r="AJH347" s="54"/>
      <c r="AJI347" s="54"/>
      <c r="AJJ347" s="54"/>
      <c r="AJK347" s="54"/>
      <c r="AJL347" s="54"/>
      <c r="AJM347" s="54"/>
      <c r="AJN347" s="54"/>
      <c r="AJO347" s="54"/>
      <c r="AJP347" s="54"/>
      <c r="AJQ347" s="54"/>
      <c r="AJR347" s="54"/>
      <c r="AJS347" s="54"/>
      <c r="AJT347" s="54"/>
      <c r="AJU347" s="54"/>
      <c r="AJV347" s="54"/>
      <c r="AJW347" s="54"/>
      <c r="AJX347" s="54"/>
      <c r="AJY347" s="54"/>
      <c r="AJZ347" s="54"/>
      <c r="AKA347" s="54"/>
      <c r="AKB347" s="54"/>
      <c r="AKC347" s="54"/>
      <c r="AKD347" s="54"/>
      <c r="AKE347" s="54"/>
      <c r="AKF347" s="54"/>
      <c r="AKG347" s="54"/>
      <c r="AKH347" s="54"/>
      <c r="AKI347" s="54"/>
      <c r="AKJ347" s="54"/>
      <c r="AKK347" s="54"/>
      <c r="AKL347" s="54"/>
      <c r="AKM347" s="54"/>
      <c r="AKN347" s="54"/>
      <c r="AKO347" s="54"/>
      <c r="AKP347" s="54"/>
      <c r="AKQ347" s="54"/>
      <c r="AKR347" s="54"/>
      <c r="AKS347" s="54"/>
      <c r="AKT347" s="54"/>
      <c r="AKU347" s="54"/>
      <c r="AKV347" s="54"/>
      <c r="AKW347" s="54"/>
      <c r="AKX347" s="54"/>
      <c r="AKY347" s="54"/>
      <c r="AKZ347" s="54"/>
      <c r="ALA347" s="54"/>
      <c r="ALB347" s="54"/>
      <c r="ALC347" s="54"/>
      <c r="ALD347" s="54"/>
      <c r="ALE347" s="54"/>
      <c r="ALF347" s="54"/>
      <c r="ALG347" s="54"/>
      <c r="ALH347" s="54"/>
      <c r="ALI347" s="54"/>
      <c r="ALJ347" s="54"/>
      <c r="ALK347" s="54"/>
      <c r="ALL347" s="54"/>
      <c r="ALM347" s="54"/>
      <c r="ALN347" s="54"/>
      <c r="ALO347" s="54"/>
      <c r="ALP347" s="54"/>
      <c r="ALQ347" s="54"/>
      <c r="ALR347" s="54"/>
      <c r="ALS347" s="54"/>
      <c r="ALT347" s="54"/>
    </row>
    <row r="348" spans="1:1008" ht="15" customHeight="1" thickBot="1">
      <c r="A348" s="345"/>
      <c r="B348" s="346"/>
      <c r="C348" s="346"/>
      <c r="D348" s="347"/>
    </row>
    <row r="349" spans="1:1008" ht="15" customHeight="1" thickBot="1">
      <c r="A349" s="165" t="s">
        <v>193</v>
      </c>
      <c r="B349" s="166"/>
      <c r="C349" s="59" t="s">
        <v>140</v>
      </c>
      <c r="D349" s="60" t="s">
        <v>141</v>
      </c>
      <c r="E349" s="9">
        <f>E346+E307+E200</f>
        <v>459</v>
      </c>
    </row>
    <row r="350" spans="1:1008" ht="36.75" customHeight="1">
      <c r="A350" s="370" t="s">
        <v>512</v>
      </c>
      <c r="B350" s="371"/>
      <c r="C350" s="357">
        <f>C200+C307+C346</f>
        <v>0</v>
      </c>
      <c r="D350" s="359">
        <f>C350/459*100</f>
        <v>0</v>
      </c>
    </row>
    <row r="351" spans="1:1008" ht="36.75" customHeight="1" thickBot="1">
      <c r="A351" s="283" t="s">
        <v>195</v>
      </c>
      <c r="B351" s="284"/>
      <c r="C351" s="358"/>
      <c r="D351" s="360"/>
    </row>
    <row r="352" spans="1:1008" ht="15" customHeight="1" thickBot="1">
      <c r="A352" s="361"/>
      <c r="B352" s="362"/>
      <c r="C352" s="251"/>
      <c r="D352" s="252"/>
    </row>
    <row r="353" spans="1:4" ht="27" customHeight="1" thickBot="1">
      <c r="A353" s="372" t="s">
        <v>196</v>
      </c>
      <c r="B353" s="372"/>
      <c r="C353" s="372"/>
      <c r="D353" s="372"/>
    </row>
    <row r="354" spans="1:4" ht="27" customHeight="1" thickBot="1">
      <c r="A354" s="369" t="s">
        <v>110</v>
      </c>
      <c r="B354" s="369"/>
      <c r="C354" s="369"/>
      <c r="D354" s="369"/>
    </row>
    <row r="355" spans="1:4" ht="27" customHeight="1">
      <c r="A355" s="373" t="s">
        <v>197</v>
      </c>
      <c r="B355" s="363"/>
      <c r="C355" s="363" t="s">
        <v>198</v>
      </c>
      <c r="D355" s="364"/>
    </row>
    <row r="356" spans="1:4" ht="27" customHeight="1">
      <c r="A356" s="365" t="s">
        <v>5</v>
      </c>
      <c r="B356" s="366"/>
      <c r="C356" s="325" t="s">
        <v>199</v>
      </c>
      <c r="D356" s="326"/>
    </row>
    <row r="357" spans="1:4" ht="27" customHeight="1" thickBot="1">
      <c r="A357" s="367" t="s">
        <v>200</v>
      </c>
      <c r="B357" s="368"/>
      <c r="C357" s="296" t="s">
        <v>7</v>
      </c>
      <c r="D357" s="297"/>
    </row>
    <row r="358" spans="1:4" ht="33" customHeight="1" thickBot="1">
      <c r="A358" s="353" t="s">
        <v>201</v>
      </c>
      <c r="B358" s="353"/>
      <c r="C358" s="353"/>
      <c r="D358" s="353"/>
    </row>
    <row r="359" spans="1:4" ht="27" customHeight="1" thickBot="1">
      <c r="A359" s="61" t="s">
        <v>202</v>
      </c>
      <c r="B359" s="62" t="s">
        <v>203</v>
      </c>
      <c r="C359" s="62" t="s">
        <v>204</v>
      </c>
      <c r="D359" s="63" t="s">
        <v>105</v>
      </c>
    </row>
    <row r="360" spans="1:4" ht="27" customHeight="1">
      <c r="A360" s="64" t="s">
        <v>205</v>
      </c>
      <c r="B360" s="65">
        <v>1</v>
      </c>
      <c r="C360" s="65" t="e">
        <f>C59</f>
        <v>#VALUE!</v>
      </c>
      <c r="D360" s="66" t="e">
        <f>D59</f>
        <v>#VALUE!</v>
      </c>
    </row>
    <row r="361" spans="1:4" ht="27" customHeight="1">
      <c r="A361" s="67" t="s">
        <v>206</v>
      </c>
      <c r="B361" s="68">
        <v>1</v>
      </c>
      <c r="C361" s="68">
        <f>C83</f>
        <v>0</v>
      </c>
      <c r="D361" s="69">
        <f>D83</f>
        <v>0</v>
      </c>
    </row>
    <row r="362" spans="1:4" ht="27" customHeight="1" thickBot="1">
      <c r="A362" s="70" t="s">
        <v>207</v>
      </c>
      <c r="B362" s="42">
        <v>3</v>
      </c>
      <c r="C362" s="42">
        <f>C350</f>
        <v>0</v>
      </c>
      <c r="D362" s="43">
        <f>D350</f>
        <v>0</v>
      </c>
    </row>
    <row r="363" spans="1:4" ht="27" customHeight="1" thickBot="1">
      <c r="A363" s="354"/>
      <c r="B363" s="354"/>
      <c r="C363" s="354"/>
      <c r="D363" s="354"/>
    </row>
    <row r="364" spans="1:4" ht="42" customHeight="1" thickBot="1">
      <c r="A364" s="355" t="s">
        <v>111</v>
      </c>
      <c r="B364" s="355"/>
      <c r="C364" s="71" t="e">
        <f>IF(D364&gt;50,"SATISFATÓRIO","INSATISFATÓRIO")</f>
        <v>#VALUE!</v>
      </c>
      <c r="D364" s="72" t="e">
        <f>((C360/12*1)+(C361/42*1)+(C362/459*3))/5*100</f>
        <v>#VALUE!</v>
      </c>
    </row>
    <row r="365" spans="1:4" ht="15.75" thickBot="1">
      <c r="A365" s="356"/>
      <c r="B365" s="356"/>
      <c r="C365" s="356"/>
      <c r="D365" s="356"/>
    </row>
    <row r="366" spans="1:4" ht="27" customHeight="1">
      <c r="A366" s="156" t="s">
        <v>112</v>
      </c>
      <c r="B366" s="156"/>
      <c r="C366" s="156"/>
      <c r="D366" s="156"/>
    </row>
    <row r="367" spans="1:4" ht="27" customHeight="1">
      <c r="A367" s="157" t="s">
        <v>208</v>
      </c>
      <c r="B367" s="157"/>
      <c r="C367" s="157"/>
      <c r="D367" s="157"/>
    </row>
    <row r="368" spans="1:4" ht="63.75" customHeight="1" thickBot="1">
      <c r="A368" s="158"/>
      <c r="B368" s="158"/>
      <c r="C368" s="158"/>
      <c r="D368" s="158"/>
    </row>
    <row r="369" spans="1:4" ht="27" customHeight="1">
      <c r="A369" s="138" t="s">
        <v>113</v>
      </c>
      <c r="B369" s="138"/>
      <c r="C369" s="138"/>
      <c r="D369" s="138"/>
    </row>
    <row r="370" spans="1:4" ht="69.75" customHeight="1" thickBot="1">
      <c r="A370" s="158"/>
      <c r="B370" s="158"/>
      <c r="C370" s="158"/>
      <c r="D370" s="158"/>
    </row>
    <row r="371" spans="1:4" ht="27" customHeight="1">
      <c r="A371" s="352" t="s">
        <v>114</v>
      </c>
      <c r="B371" s="352"/>
      <c r="C371" s="352"/>
      <c r="D371" s="352"/>
    </row>
    <row r="372" spans="1:4" ht="27" customHeight="1" thickBot="1">
      <c r="A372" s="73" t="s">
        <v>209</v>
      </c>
      <c r="B372" s="6"/>
      <c r="C372" s="74" t="s">
        <v>107</v>
      </c>
      <c r="D372" s="7"/>
    </row>
  </sheetData>
  <sheetProtection algorithmName="SHA-512" hashValue="9nnYIfLuocw4VVa31cVslQXOCp1gEWGT/c51lArKS6p2ILcYV1/SSqgqTmRwTueSmDqCfrh50/UINxATKDNfQQ==" saltValue="7PyVEhydsoCZXTnz+E9zfw==" spinCount="100000" sheet="1" formatRows="0"/>
  <mergeCells count="369">
    <mergeCell ref="A170:C170"/>
    <mergeCell ref="A169:D169"/>
    <mergeCell ref="A159:C159"/>
    <mergeCell ref="A164:C164"/>
    <mergeCell ref="B165:D165"/>
    <mergeCell ref="A166:B167"/>
    <mergeCell ref="A161:C161"/>
    <mergeCell ref="A162:C162"/>
    <mergeCell ref="A163:C163"/>
    <mergeCell ref="A160:C160"/>
    <mergeCell ref="C350:C351"/>
    <mergeCell ref="D350:D351"/>
    <mergeCell ref="A351:B351"/>
    <mergeCell ref="A352:D352"/>
    <mergeCell ref="C355:D355"/>
    <mergeCell ref="A356:B356"/>
    <mergeCell ref="C356:D356"/>
    <mergeCell ref="A357:B357"/>
    <mergeCell ref="A354:D354"/>
    <mergeCell ref="A350:B350"/>
    <mergeCell ref="C357:D357"/>
    <mergeCell ref="A353:D353"/>
    <mergeCell ref="A355:B355"/>
    <mergeCell ref="A371:D371"/>
    <mergeCell ref="A368:D368"/>
    <mergeCell ref="A369:D369"/>
    <mergeCell ref="A370:D370"/>
    <mergeCell ref="A367:D367"/>
    <mergeCell ref="A358:D358"/>
    <mergeCell ref="A363:D363"/>
    <mergeCell ref="A364:B364"/>
    <mergeCell ref="A365:D365"/>
    <mergeCell ref="A366:D366"/>
    <mergeCell ref="A349:B349"/>
    <mergeCell ref="A308:D308"/>
    <mergeCell ref="A318:C318"/>
    <mergeCell ref="A319:C319"/>
    <mergeCell ref="A320:C320"/>
    <mergeCell ref="A321:C321"/>
    <mergeCell ref="A325:C325"/>
    <mergeCell ref="A326:C326"/>
    <mergeCell ref="A309:D309"/>
    <mergeCell ref="A310:D310"/>
    <mergeCell ref="A311:C311"/>
    <mergeCell ref="A312:C312"/>
    <mergeCell ref="A313:C313"/>
    <mergeCell ref="A314:C314"/>
    <mergeCell ref="A339:C339"/>
    <mergeCell ref="A334:C334"/>
    <mergeCell ref="A335:C335"/>
    <mergeCell ref="A332:C332"/>
    <mergeCell ref="A344:D344"/>
    <mergeCell ref="A54:C54"/>
    <mergeCell ref="A135:C135"/>
    <mergeCell ref="A78:C78"/>
    <mergeCell ref="B56:D56"/>
    <mergeCell ref="A58:B58"/>
    <mergeCell ref="A59:B59"/>
    <mergeCell ref="A52:C52"/>
    <mergeCell ref="A53:C53"/>
    <mergeCell ref="A348:D348"/>
    <mergeCell ref="A290:C290"/>
    <mergeCell ref="A292:C292"/>
    <mergeCell ref="A293:C293"/>
    <mergeCell ref="A136:C136"/>
    <mergeCell ref="A148:C148"/>
    <mergeCell ref="A149:C149"/>
    <mergeCell ref="A150:C150"/>
    <mergeCell ref="A152:C152"/>
    <mergeCell ref="A153:C153"/>
    <mergeCell ref="A154:C154"/>
    <mergeCell ref="A147:D147"/>
    <mergeCell ref="A168:D168"/>
    <mergeCell ref="A155:C155"/>
    <mergeCell ref="A151:C151"/>
    <mergeCell ref="A156:C156"/>
    <mergeCell ref="A171:C171"/>
    <mergeCell ref="A172:C172"/>
    <mergeCell ref="A173:C173"/>
    <mergeCell ref="B195:D195"/>
    <mergeCell ref="A179:C179"/>
    <mergeCell ref="A180:C180"/>
    <mergeCell ref="A181:C181"/>
    <mergeCell ref="A182:C182"/>
    <mergeCell ref="A183:C183"/>
    <mergeCell ref="A184:C184"/>
    <mergeCell ref="A174:C174"/>
    <mergeCell ref="A175:C175"/>
    <mergeCell ref="A176:C176"/>
    <mergeCell ref="A177:C177"/>
    <mergeCell ref="A178:C178"/>
    <mergeCell ref="A196:B197"/>
    <mergeCell ref="A187:C187"/>
    <mergeCell ref="A188:C188"/>
    <mergeCell ref="A189:C189"/>
    <mergeCell ref="A190:C190"/>
    <mergeCell ref="A191:C191"/>
    <mergeCell ref="A192:C192"/>
    <mergeCell ref="A193:C193"/>
    <mergeCell ref="A185:C185"/>
    <mergeCell ref="A186:C186"/>
    <mergeCell ref="A194:C194"/>
    <mergeCell ref="A225:C225"/>
    <mergeCell ref="A226:C226"/>
    <mergeCell ref="A227:C227"/>
    <mergeCell ref="A228:C228"/>
    <mergeCell ref="A203:D203"/>
    <mergeCell ref="A202:D202"/>
    <mergeCell ref="A199:B200"/>
    <mergeCell ref="A201:D201"/>
    <mergeCell ref="B219:D219"/>
    <mergeCell ref="A220:B221"/>
    <mergeCell ref="A204:C204"/>
    <mergeCell ref="A205:C205"/>
    <mergeCell ref="A206:C206"/>
    <mergeCell ref="A207:C207"/>
    <mergeCell ref="A208:C208"/>
    <mergeCell ref="A209:C209"/>
    <mergeCell ref="A213:C213"/>
    <mergeCell ref="A214:C214"/>
    <mergeCell ref="A215:C215"/>
    <mergeCell ref="A237:C237"/>
    <mergeCell ref="A244:D244"/>
    <mergeCell ref="A252:C252"/>
    <mergeCell ref="A253:C253"/>
    <mergeCell ref="A261:C261"/>
    <mergeCell ref="A258:C258"/>
    <mergeCell ref="A256:C256"/>
    <mergeCell ref="A255:C255"/>
    <mergeCell ref="A247:C247"/>
    <mergeCell ref="A248:C248"/>
    <mergeCell ref="A249:C249"/>
    <mergeCell ref="A250:C250"/>
    <mergeCell ref="A251:C251"/>
    <mergeCell ref="A254:C254"/>
    <mergeCell ref="B240:D240"/>
    <mergeCell ref="A241:B242"/>
    <mergeCell ref="A3:D3"/>
    <mergeCell ref="A4:D4"/>
    <mergeCell ref="A5:D5"/>
    <mergeCell ref="B6:D6"/>
    <mergeCell ref="A7:D7"/>
    <mergeCell ref="A8:D8"/>
    <mergeCell ref="A9:D9"/>
    <mergeCell ref="B10:D10"/>
    <mergeCell ref="B11:D11"/>
    <mergeCell ref="B49:D49"/>
    <mergeCell ref="A43:C43"/>
    <mergeCell ref="A30:C30"/>
    <mergeCell ref="A31:C31"/>
    <mergeCell ref="A32:C32"/>
    <mergeCell ref="A46:C46"/>
    <mergeCell ref="A48:C48"/>
    <mergeCell ref="A45:C45"/>
    <mergeCell ref="B12:D12"/>
    <mergeCell ref="B13:D13"/>
    <mergeCell ref="B14:D14"/>
    <mergeCell ref="A16:D16"/>
    <mergeCell ref="A18:D18"/>
    <mergeCell ref="A20:D20"/>
    <mergeCell ref="A21:B21"/>
    <mergeCell ref="C21:D21"/>
    <mergeCell ref="A22:B22"/>
    <mergeCell ref="A19:D19"/>
    <mergeCell ref="C22:D22"/>
    <mergeCell ref="A34:C34"/>
    <mergeCell ref="A23:B23"/>
    <mergeCell ref="C23:D23"/>
    <mergeCell ref="A24:B24"/>
    <mergeCell ref="C24:D24"/>
    <mergeCell ref="A25:B25"/>
    <mergeCell ref="C25:D25"/>
    <mergeCell ref="A26:D26"/>
    <mergeCell ref="A27:D27"/>
    <mergeCell ref="A44:C44"/>
    <mergeCell ref="A36:C36"/>
    <mergeCell ref="A37:C37"/>
    <mergeCell ref="A38:C38"/>
    <mergeCell ref="A39:C39"/>
    <mergeCell ref="A41:C41"/>
    <mergeCell ref="A28:D28"/>
    <mergeCell ref="A33:C33"/>
    <mergeCell ref="B35:D35"/>
    <mergeCell ref="A40:C40"/>
    <mergeCell ref="B42:D42"/>
    <mergeCell ref="A47:C47"/>
    <mergeCell ref="A29:C29"/>
    <mergeCell ref="A50:C50"/>
    <mergeCell ref="A51:C51"/>
    <mergeCell ref="C83:C84"/>
    <mergeCell ref="D83:D84"/>
    <mergeCell ref="A84:B84"/>
    <mergeCell ref="A65:C65"/>
    <mergeCell ref="A66:C66"/>
    <mergeCell ref="A67:C67"/>
    <mergeCell ref="A68:C68"/>
    <mergeCell ref="A69:C69"/>
    <mergeCell ref="A70:C70"/>
    <mergeCell ref="A71:C71"/>
    <mergeCell ref="A77:C77"/>
    <mergeCell ref="A75:C75"/>
    <mergeCell ref="A76:C76"/>
    <mergeCell ref="A72:C72"/>
    <mergeCell ref="A73:C73"/>
    <mergeCell ref="A74:C74"/>
    <mergeCell ref="C59:C60"/>
    <mergeCell ref="D59:D60"/>
    <mergeCell ref="A60:B60"/>
    <mergeCell ref="A61:D61"/>
    <mergeCell ref="A62:D62"/>
    <mergeCell ref="A57:D57"/>
    <mergeCell ref="A287:C287"/>
    <mergeCell ref="A288:C288"/>
    <mergeCell ref="A282:C282"/>
    <mergeCell ref="A283:C283"/>
    <mergeCell ref="A276:C276"/>
    <mergeCell ref="A301:C301"/>
    <mergeCell ref="A278:C278"/>
    <mergeCell ref="A298:C298"/>
    <mergeCell ref="A295:C295"/>
    <mergeCell ref="A296:C296"/>
    <mergeCell ref="A297:C297"/>
    <mergeCell ref="A144:B145"/>
    <mergeCell ref="A131:C131"/>
    <mergeCell ref="A114:C114"/>
    <mergeCell ref="A115:C115"/>
    <mergeCell ref="A116:C116"/>
    <mergeCell ref="A137:C137"/>
    <mergeCell ref="A138:C138"/>
    <mergeCell ref="A139:C139"/>
    <mergeCell ref="A140:C140"/>
    <mergeCell ref="A141:C141"/>
    <mergeCell ref="A158:C158"/>
    <mergeCell ref="A245:C245"/>
    <mergeCell ref="A210:C210"/>
    <mergeCell ref="A198:D198"/>
    <mergeCell ref="A246:C246"/>
    <mergeCell ref="A239:C239"/>
    <mergeCell ref="A257:C257"/>
    <mergeCell ref="A238:C238"/>
    <mergeCell ref="A211:C211"/>
    <mergeCell ref="A212:C212"/>
    <mergeCell ref="A218:C218"/>
    <mergeCell ref="A223:D223"/>
    <mergeCell ref="A243:D243"/>
    <mergeCell ref="A222:D222"/>
    <mergeCell ref="A231:C231"/>
    <mergeCell ref="A232:C232"/>
    <mergeCell ref="A224:C224"/>
    <mergeCell ref="A216:C216"/>
    <mergeCell ref="A217:C217"/>
    <mergeCell ref="A229:C229"/>
    <mergeCell ref="A230:C230"/>
    <mergeCell ref="A233:C233"/>
    <mergeCell ref="A234:C234"/>
    <mergeCell ref="A235:C235"/>
    <mergeCell ref="A236:C236"/>
    <mergeCell ref="A259:C259"/>
    <mergeCell ref="A260:C260"/>
    <mergeCell ref="A270:C270"/>
    <mergeCell ref="A300:C300"/>
    <mergeCell ref="A265:C265"/>
    <mergeCell ref="A294:C294"/>
    <mergeCell ref="A291:C291"/>
    <mergeCell ref="A262:C262"/>
    <mergeCell ref="A263:C263"/>
    <mergeCell ref="A264:C264"/>
    <mergeCell ref="A284:C284"/>
    <mergeCell ref="A266:C266"/>
    <mergeCell ref="A267:C267"/>
    <mergeCell ref="A268:C268"/>
    <mergeCell ref="A285:C285"/>
    <mergeCell ref="A269:C269"/>
    <mergeCell ref="A289:C289"/>
    <mergeCell ref="A280:C280"/>
    <mergeCell ref="A281:C281"/>
    <mergeCell ref="A279:C279"/>
    <mergeCell ref="A299:C299"/>
    <mergeCell ref="A125:C125"/>
    <mergeCell ref="A126:C126"/>
    <mergeCell ref="A127:C127"/>
    <mergeCell ref="A119:B120"/>
    <mergeCell ref="A134:C134"/>
    <mergeCell ref="A146:D146"/>
    <mergeCell ref="A157:C157"/>
    <mergeCell ref="A1:D1"/>
    <mergeCell ref="B17:D17"/>
    <mergeCell ref="B15:D15"/>
    <mergeCell ref="A2:D2"/>
    <mergeCell ref="A79:C79"/>
    <mergeCell ref="A55:C55"/>
    <mergeCell ref="A87:D87"/>
    <mergeCell ref="A88:D88"/>
    <mergeCell ref="A91:D91"/>
    <mergeCell ref="A92:D92"/>
    <mergeCell ref="A111:C111"/>
    <mergeCell ref="A108:C108"/>
    <mergeCell ref="A109:C109"/>
    <mergeCell ref="A112:C112"/>
    <mergeCell ref="A113:C113"/>
    <mergeCell ref="A95:C95"/>
    <mergeCell ref="A105:C105"/>
    <mergeCell ref="A97:C97"/>
    <mergeCell ref="A98:C98"/>
    <mergeCell ref="A99:C99"/>
    <mergeCell ref="A100:C100"/>
    <mergeCell ref="A94:D94"/>
    <mergeCell ref="A110:C110"/>
    <mergeCell ref="A90:D90"/>
    <mergeCell ref="A101:C101"/>
    <mergeCell ref="A102:C102"/>
    <mergeCell ref="A103:C103"/>
    <mergeCell ref="A104:C104"/>
    <mergeCell ref="A93:D93"/>
    <mergeCell ref="A96:C96"/>
    <mergeCell ref="A63:D63"/>
    <mergeCell ref="A64:C64"/>
    <mergeCell ref="B80:D80"/>
    <mergeCell ref="A81:D81"/>
    <mergeCell ref="A82:B82"/>
    <mergeCell ref="A83:B83"/>
    <mergeCell ref="A142:C142"/>
    <mergeCell ref="B143:D143"/>
    <mergeCell ref="A128:C128"/>
    <mergeCell ref="A129:C129"/>
    <mergeCell ref="A123:C123"/>
    <mergeCell ref="A106:C106"/>
    <mergeCell ref="B118:D118"/>
    <mergeCell ref="A122:D122"/>
    <mergeCell ref="A124:C124"/>
    <mergeCell ref="A117:C117"/>
    <mergeCell ref="A107:C107"/>
    <mergeCell ref="A89:D89"/>
    <mergeCell ref="A121:D121"/>
    <mergeCell ref="A132:C132"/>
    <mergeCell ref="A133:C133"/>
    <mergeCell ref="A130:C130"/>
    <mergeCell ref="A85:D85"/>
    <mergeCell ref="A86:D86"/>
    <mergeCell ref="A340:C340"/>
    <mergeCell ref="A342:B343"/>
    <mergeCell ref="A345:B346"/>
    <mergeCell ref="A347:D347"/>
    <mergeCell ref="A331:C331"/>
    <mergeCell ref="A324:C324"/>
    <mergeCell ref="A323:C323"/>
    <mergeCell ref="A322:C322"/>
    <mergeCell ref="A330:C330"/>
    <mergeCell ref="A336:C336"/>
    <mergeCell ref="A337:C337"/>
    <mergeCell ref="B341:D341"/>
    <mergeCell ref="A333:C333"/>
    <mergeCell ref="A338:C338"/>
    <mergeCell ref="B271:D271"/>
    <mergeCell ref="A272:B273"/>
    <mergeCell ref="A286:C286"/>
    <mergeCell ref="A317:C317"/>
    <mergeCell ref="A316:C316"/>
    <mergeCell ref="A315:C315"/>
    <mergeCell ref="A327:C327"/>
    <mergeCell ref="A328:C328"/>
    <mergeCell ref="A329:C329"/>
    <mergeCell ref="A277:C277"/>
    <mergeCell ref="A274:D274"/>
    <mergeCell ref="A275:D275"/>
    <mergeCell ref="A306:B307"/>
    <mergeCell ref="A303:B304"/>
    <mergeCell ref="A305:D305"/>
    <mergeCell ref="B302:D302"/>
  </mergeCells>
  <conditionalFormatting sqref="C364">
    <cfRule type="containsText" dxfId="11" priority="4" operator="containsText" text="INSATISFATÓRIO">
      <formula>NOT(ISERROR(SEARCH("INSATISFATÓRIO",C364)))</formula>
    </cfRule>
  </conditionalFormatting>
  <conditionalFormatting sqref="D364">
    <cfRule type="cellIs" dxfId="10" priority="1" operator="between">
      <formula>0</formula>
      <formula>50</formula>
    </cfRule>
    <cfRule type="cellIs" dxfId="9" priority="2" operator="between">
      <formula>0</formula>
      <formula>50</formula>
    </cfRule>
    <cfRule type="cellIs" dxfId="8" priority="3" operator="between">
      <formula>0</formula>
      <formula>50</formula>
    </cfRule>
  </conditionalFormatting>
  <pageMargins left="0.51181102362204722" right="0.51181102362204722" top="0.78740157480314965" bottom="0.78740157480314965" header="0.31496062992125984" footer="0.31496062992125984"/>
  <pageSetup paperSize="9" scale="74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DADOS!$A$1</xm:f>
          </x14:formula1>
          <xm:sqref>D51:D54 D30:D33 D37:D40 D44:D47</xm:sqref>
        </x14:dataValidation>
        <x14:dataValidation type="list" allowBlank="1" showInputMessage="1" showErrorMessage="1" xr:uid="{00000000-0002-0000-0100-000001000000}">
          <x14:formula1>
            <xm:f>DADOS!$A$2:$A$5</xm:f>
          </x14:formula1>
          <xm:sqref>D333:D339 D65:D78 D97:D109 D111:D113 D115:D116 D125:D132 D134:D136 D138:D141 D155:D157 D159:D163 D172:D179 D181:D186 D188:D193 D206:D209 D211:D212 D214:D217 D226:D228 D230:D232 D234:D238 D247:D255 D257:D265 D267:D269 D278:D290 D292:D297 D299:D300 D313:D322 D324:D331 D150:D153</xm:sqref>
        </x14:dataValidation>
        <x14:dataValidation type="list" allowBlank="1" showInputMessage="1" showErrorMessage="1" xr:uid="{00000000-0002-0000-0100-000002000000}">
          <x14:formula1>
            <xm:f>DADOS!$A$8:$A$40</xm:f>
          </x14:formula1>
          <xm:sqref>B14:D14</xm:sqref>
        </x14:dataValidation>
        <x14:dataValidation type="list" allowBlank="1" showInputMessage="1" showErrorMessage="1" xr:uid="{00000000-0002-0000-0100-000003000000}">
          <x14:formula1>
            <xm:f>DADOS!$A$43:$A$177</xm:f>
          </x14:formula1>
          <xm:sqref>B15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373"/>
  <sheetViews>
    <sheetView view="pageBreakPreview" zoomScaleNormal="100" zoomScaleSheetLayoutView="100" workbookViewId="0">
      <selection activeCell="E1" sqref="E1:E1048576"/>
    </sheetView>
  </sheetViews>
  <sheetFormatPr defaultRowHeight="35.25" customHeight="1"/>
  <cols>
    <col min="1" max="4" width="34.28515625" customWidth="1"/>
    <col min="5" max="5" width="20.42578125" hidden="1" customWidth="1"/>
  </cols>
  <sheetData>
    <row r="1" spans="1:4" ht="35.25" customHeight="1">
      <c r="A1" s="224" t="s">
        <v>513</v>
      </c>
      <c r="B1" s="224"/>
      <c r="C1" s="224"/>
      <c r="D1" s="224"/>
    </row>
    <row r="2" spans="1:4" ht="35.25" customHeight="1" thickBot="1">
      <c r="A2" s="231" t="s">
        <v>507</v>
      </c>
      <c r="B2" s="232"/>
      <c r="C2" s="232"/>
      <c r="D2" s="232"/>
    </row>
    <row r="3" spans="1:4" ht="35.25" customHeight="1" thickBot="1">
      <c r="A3" s="327" t="s">
        <v>115</v>
      </c>
      <c r="B3" s="327"/>
      <c r="C3" s="327"/>
      <c r="D3" s="327"/>
    </row>
    <row r="4" spans="1:4" ht="35.25" customHeight="1" thickBot="1">
      <c r="A4" s="328"/>
      <c r="B4" s="329"/>
      <c r="C4" s="329"/>
      <c r="D4" s="330"/>
    </row>
    <row r="5" spans="1:4" ht="35.25" customHeight="1" thickBot="1">
      <c r="A5" s="331" t="s">
        <v>116</v>
      </c>
      <c r="B5" s="331"/>
      <c r="C5" s="331"/>
      <c r="D5" s="331"/>
    </row>
    <row r="6" spans="1:4" ht="35.25" customHeight="1" thickBot="1">
      <c r="A6" s="12" t="s">
        <v>154</v>
      </c>
      <c r="B6" s="332" t="s">
        <v>210</v>
      </c>
      <c r="C6" s="333"/>
      <c r="D6" s="334"/>
    </row>
    <row r="7" spans="1:4" ht="35.25" customHeight="1" thickBot="1">
      <c r="A7" s="335"/>
      <c r="B7" s="335"/>
      <c r="C7" s="335"/>
      <c r="D7" s="335"/>
    </row>
    <row r="8" spans="1:4" ht="35.25" customHeight="1" thickBot="1">
      <c r="A8" s="336" t="s">
        <v>118</v>
      </c>
      <c r="B8" s="336"/>
      <c r="C8" s="336"/>
      <c r="D8" s="336"/>
    </row>
    <row r="9" spans="1:4" ht="35.25" customHeight="1" thickBot="1">
      <c r="A9" s="337" t="s">
        <v>119</v>
      </c>
      <c r="B9" s="338"/>
      <c r="C9" s="338"/>
      <c r="D9" s="339"/>
    </row>
    <row r="10" spans="1:4" ht="35.25" customHeight="1">
      <c r="A10" s="13" t="s">
        <v>0</v>
      </c>
      <c r="B10" s="340"/>
      <c r="C10" s="340"/>
      <c r="D10" s="341"/>
    </row>
    <row r="11" spans="1:4" ht="35.25" customHeight="1">
      <c r="A11" s="14" t="s">
        <v>1</v>
      </c>
      <c r="B11" s="312"/>
      <c r="C11" s="312"/>
      <c r="D11" s="313"/>
    </row>
    <row r="12" spans="1:4" ht="35.25" customHeight="1">
      <c r="A12" s="14" t="s">
        <v>120</v>
      </c>
      <c r="B12" s="307" t="s">
        <v>510</v>
      </c>
      <c r="C12" s="254"/>
      <c r="D12" s="308"/>
    </row>
    <row r="13" spans="1:4" ht="35.25" customHeight="1">
      <c r="A13" s="15" t="s">
        <v>121</v>
      </c>
      <c r="B13" s="309"/>
      <c r="C13" s="310"/>
      <c r="D13" s="311"/>
    </row>
    <row r="14" spans="1:4" ht="35.25" customHeight="1">
      <c r="A14" s="15" t="s">
        <v>450</v>
      </c>
      <c r="B14" s="312" t="s">
        <v>238</v>
      </c>
      <c r="C14" s="312"/>
      <c r="D14" s="313"/>
    </row>
    <row r="15" spans="1:4" ht="35.25" customHeight="1" thickBot="1">
      <c r="A15" s="16" t="s">
        <v>123</v>
      </c>
      <c r="B15" s="228" t="s">
        <v>242</v>
      </c>
      <c r="C15" s="229"/>
      <c r="D15" s="230"/>
    </row>
    <row r="16" spans="1:4" ht="35.25" customHeight="1">
      <c r="A16" s="376" t="s">
        <v>375</v>
      </c>
      <c r="B16" s="376"/>
      <c r="C16" s="376"/>
      <c r="D16" s="376"/>
    </row>
    <row r="17" spans="1:5" ht="35.25" customHeight="1">
      <c r="A17" s="80" t="s">
        <v>109</v>
      </c>
      <c r="B17" s="377"/>
      <c r="C17" s="377"/>
      <c r="D17" s="378"/>
    </row>
    <row r="18" spans="1:5" ht="35.25" customHeight="1" thickBot="1">
      <c r="A18" s="81" t="s">
        <v>376</v>
      </c>
      <c r="B18" s="382" t="s">
        <v>511</v>
      </c>
      <c r="C18" s="383"/>
      <c r="D18" s="384"/>
    </row>
    <row r="19" spans="1:5" ht="35.25" customHeight="1">
      <c r="A19" s="379" t="s">
        <v>104</v>
      </c>
      <c r="B19" s="379"/>
      <c r="C19" s="379"/>
      <c r="D19" s="379"/>
    </row>
    <row r="20" spans="1:5" ht="35.25" customHeight="1" thickBot="1">
      <c r="A20" s="99" t="s">
        <v>452</v>
      </c>
      <c r="B20" s="225"/>
      <c r="C20" s="226"/>
      <c r="D20" s="227"/>
      <c r="E20" s="9"/>
    </row>
    <row r="21" spans="1:5" ht="35.25" customHeight="1" thickBot="1">
      <c r="A21" s="315"/>
      <c r="B21" s="315"/>
      <c r="C21" s="315"/>
      <c r="D21" s="315"/>
      <c r="E21" s="9"/>
    </row>
    <row r="22" spans="1:5" ht="35.25" customHeight="1" thickBot="1">
      <c r="A22" s="211" t="s">
        <v>110</v>
      </c>
      <c r="B22" s="211"/>
      <c r="C22" s="211"/>
      <c r="D22" s="211"/>
      <c r="E22" s="17"/>
    </row>
    <row r="23" spans="1:5" ht="35.25" customHeight="1" thickBot="1">
      <c r="A23" s="302" t="s">
        <v>125</v>
      </c>
      <c r="B23" s="302"/>
      <c r="C23" s="302"/>
      <c r="D23" s="302"/>
      <c r="E23" s="9"/>
    </row>
    <row r="24" spans="1:5" ht="35.25" customHeight="1" thickBot="1">
      <c r="A24" s="316" t="s">
        <v>2</v>
      </c>
      <c r="B24" s="317"/>
      <c r="C24" s="317" t="s">
        <v>3</v>
      </c>
      <c r="D24" s="318"/>
      <c r="E24" s="9"/>
    </row>
    <row r="25" spans="1:5" ht="35.25" customHeight="1">
      <c r="A25" s="319" t="s">
        <v>451</v>
      </c>
      <c r="B25" s="320"/>
      <c r="C25" s="321">
        <v>0</v>
      </c>
      <c r="D25" s="322"/>
      <c r="E25" s="9"/>
    </row>
    <row r="26" spans="1:5" ht="35.25" customHeight="1">
      <c r="A26" s="323" t="s">
        <v>6</v>
      </c>
      <c r="B26" s="324"/>
      <c r="C26" s="325">
        <v>1</v>
      </c>
      <c r="D26" s="326"/>
      <c r="E26" s="9"/>
    </row>
    <row r="27" spans="1:5" ht="35.25" customHeight="1">
      <c r="A27" s="323" t="s">
        <v>126</v>
      </c>
      <c r="B27" s="324"/>
      <c r="C27" s="325">
        <v>2</v>
      </c>
      <c r="D27" s="326"/>
      <c r="E27" s="9"/>
    </row>
    <row r="28" spans="1:5" ht="35.25" customHeight="1" thickBot="1">
      <c r="A28" s="294" t="s">
        <v>4</v>
      </c>
      <c r="B28" s="295"/>
      <c r="C28" s="296">
        <v>3</v>
      </c>
      <c r="D28" s="297"/>
      <c r="E28" s="9"/>
    </row>
    <row r="29" spans="1:5" ht="35.25" customHeight="1" thickBot="1">
      <c r="A29" s="298"/>
      <c r="B29" s="298"/>
      <c r="C29" s="298"/>
      <c r="D29" s="298"/>
      <c r="E29" s="9"/>
    </row>
    <row r="30" spans="1:5" ht="35.25" customHeight="1" thickBot="1">
      <c r="A30" s="162" t="s">
        <v>155</v>
      </c>
      <c r="B30" s="162"/>
      <c r="C30" s="162"/>
      <c r="D30" s="162"/>
      <c r="E30" s="9"/>
    </row>
    <row r="31" spans="1:5" ht="35.25" customHeight="1" thickBot="1">
      <c r="A31" s="154" t="s">
        <v>417</v>
      </c>
      <c r="B31" s="154"/>
      <c r="C31" s="154"/>
      <c r="D31" s="154"/>
      <c r="E31" s="9"/>
    </row>
    <row r="32" spans="1:5" ht="35.25" customHeight="1">
      <c r="A32" s="275" t="s">
        <v>422</v>
      </c>
      <c r="B32" s="276"/>
      <c r="C32" s="277"/>
      <c r="D32" s="98" t="s">
        <v>3</v>
      </c>
      <c r="E32" s="9"/>
    </row>
    <row r="33" spans="1:5" ht="35.25" customHeight="1">
      <c r="A33" s="303" t="s">
        <v>423</v>
      </c>
      <c r="B33" s="304"/>
      <c r="C33" s="305"/>
      <c r="D33" s="1"/>
      <c r="E33" s="9"/>
    </row>
    <row r="34" spans="1:5" ht="35.25" customHeight="1">
      <c r="A34" s="303" t="s">
        <v>424</v>
      </c>
      <c r="B34" s="304"/>
      <c r="C34" s="305"/>
      <c r="D34" s="2"/>
      <c r="E34" s="9"/>
    </row>
    <row r="35" spans="1:5" ht="35.25" customHeight="1">
      <c r="A35" s="303" t="s">
        <v>425</v>
      </c>
      <c r="B35" s="304"/>
      <c r="C35" s="305"/>
      <c r="D35" s="2"/>
      <c r="E35" s="9"/>
    </row>
    <row r="36" spans="1:5" ht="35.25" customHeight="1">
      <c r="A36" s="303" t="s">
        <v>426</v>
      </c>
      <c r="B36" s="304"/>
      <c r="C36" s="305"/>
      <c r="D36" s="2"/>
      <c r="E36" s="9"/>
    </row>
    <row r="37" spans="1:5" ht="35.25" customHeight="1" thickBot="1">
      <c r="A37" s="301" t="s">
        <v>130</v>
      </c>
      <c r="B37" s="301"/>
      <c r="C37" s="301"/>
      <c r="D37" s="20" t="str">
        <f>IF(COUNTIF($D33:$D36,"x") &lt; 2,IF(D33="x",0,IF(D34="x",1,IF(D35="x",2,IF(D36="x",3,"-")))),"ERRO - Escolher apenas UMA opção")</f>
        <v>-</v>
      </c>
      <c r="E37" s="9">
        <v>3</v>
      </c>
    </row>
    <row r="38" spans="1:5" ht="73.5" customHeight="1" thickBot="1">
      <c r="A38" s="21" t="s">
        <v>106</v>
      </c>
      <c r="B38" s="192" t="s">
        <v>131</v>
      </c>
      <c r="C38" s="192"/>
      <c r="D38" s="192"/>
      <c r="E38" s="9"/>
    </row>
    <row r="39" spans="1:5" ht="35.25" customHeight="1">
      <c r="A39" s="299" t="s">
        <v>427</v>
      </c>
      <c r="B39" s="299"/>
      <c r="C39" s="299"/>
      <c r="D39" s="83" t="s">
        <v>3</v>
      </c>
      <c r="E39" s="9"/>
    </row>
    <row r="40" spans="1:5" ht="35.25" customHeight="1">
      <c r="A40" s="300" t="s">
        <v>132</v>
      </c>
      <c r="B40" s="300"/>
      <c r="C40" s="300"/>
      <c r="D40" s="2"/>
      <c r="E40" s="9"/>
    </row>
    <row r="41" spans="1:5" ht="35.25" customHeight="1">
      <c r="A41" s="300" t="s">
        <v>133</v>
      </c>
      <c r="B41" s="300"/>
      <c r="C41" s="300"/>
      <c r="D41" s="2"/>
      <c r="E41" s="9"/>
    </row>
    <row r="42" spans="1:5" ht="35.25" customHeight="1">
      <c r="A42" s="300" t="s">
        <v>134</v>
      </c>
      <c r="B42" s="300"/>
      <c r="C42" s="300"/>
      <c r="D42" s="2"/>
      <c r="E42" s="9"/>
    </row>
    <row r="43" spans="1:5" ht="35.25" customHeight="1">
      <c r="A43" s="300" t="s">
        <v>135</v>
      </c>
      <c r="B43" s="300"/>
      <c r="C43" s="300"/>
      <c r="D43" s="2"/>
      <c r="E43" s="9"/>
    </row>
    <row r="44" spans="1:5" ht="35.25" customHeight="1">
      <c r="A44" s="301" t="s">
        <v>136</v>
      </c>
      <c r="B44" s="301"/>
      <c r="C44" s="301"/>
      <c r="D44" s="22" t="str">
        <f>IF(COUNTIF($D40:$D43,"x") &lt; 2,IF(D40="x",0,IF(D41="x",1,IF(D42="x",2,IF(D43="x",3,"-")))),"ERRO - Escolher apenas UMA opção")</f>
        <v>-</v>
      </c>
      <c r="E44" s="9">
        <v>3</v>
      </c>
    </row>
    <row r="45" spans="1:5" ht="84" customHeight="1" thickBot="1">
      <c r="A45" s="23" t="s">
        <v>106</v>
      </c>
      <c r="B45" s="192" t="s">
        <v>131</v>
      </c>
      <c r="C45" s="192"/>
      <c r="D45" s="192"/>
      <c r="E45" s="9"/>
    </row>
    <row r="46" spans="1:5" ht="35.25" customHeight="1">
      <c r="A46" s="306" t="s">
        <v>428</v>
      </c>
      <c r="B46" s="306"/>
      <c r="C46" s="306"/>
      <c r="D46" s="25" t="s">
        <v>3</v>
      </c>
      <c r="E46" s="9"/>
    </row>
    <row r="47" spans="1:5" ht="35.25" customHeight="1">
      <c r="A47" s="274" t="s">
        <v>461</v>
      </c>
      <c r="B47" s="274"/>
      <c r="C47" s="274"/>
      <c r="D47" s="2"/>
      <c r="E47" s="9"/>
    </row>
    <row r="48" spans="1:5" ht="35.25" customHeight="1">
      <c r="A48" s="274" t="s">
        <v>462</v>
      </c>
      <c r="B48" s="274"/>
      <c r="C48" s="274"/>
      <c r="D48" s="2"/>
      <c r="E48" s="9"/>
    </row>
    <row r="49" spans="1:5" ht="35.25" customHeight="1">
      <c r="A49" s="274" t="s">
        <v>429</v>
      </c>
      <c r="B49" s="274"/>
      <c r="C49" s="274"/>
      <c r="D49" s="2"/>
      <c r="E49" s="9"/>
    </row>
    <row r="50" spans="1:5" ht="35.25" customHeight="1">
      <c r="A50" s="274" t="s">
        <v>430</v>
      </c>
      <c r="B50" s="274"/>
      <c r="C50" s="274"/>
      <c r="D50" s="2"/>
      <c r="E50" s="9"/>
    </row>
    <row r="51" spans="1:5" ht="35.25" customHeight="1">
      <c r="A51" s="301" t="s">
        <v>137</v>
      </c>
      <c r="B51" s="301"/>
      <c r="C51" s="301"/>
      <c r="D51" s="22" t="str">
        <f>IF(COUNTIF($D47:$D50,"x") &lt; 2,IF(D47="x",0,IF(D48="x",1,IF(D49="x",2,IF(D50="x",3,"-")))),"ERRO - Escolher apenas UMA opção")</f>
        <v>-</v>
      </c>
      <c r="E51" s="9">
        <v>3</v>
      </c>
    </row>
    <row r="52" spans="1:5" ht="87.75" customHeight="1" thickBot="1">
      <c r="A52" s="23" t="s">
        <v>106</v>
      </c>
      <c r="B52" s="192" t="s">
        <v>131</v>
      </c>
      <c r="C52" s="192"/>
      <c r="D52" s="192"/>
      <c r="E52" s="9"/>
    </row>
    <row r="53" spans="1:5" ht="35.25" customHeight="1">
      <c r="A53" s="278" t="s">
        <v>431</v>
      </c>
      <c r="B53" s="278"/>
      <c r="C53" s="278"/>
      <c r="D53" s="25" t="s">
        <v>3</v>
      </c>
      <c r="E53" s="9"/>
    </row>
    <row r="54" spans="1:5" ht="35.25" customHeight="1">
      <c r="A54" s="274" t="s">
        <v>432</v>
      </c>
      <c r="B54" s="274"/>
      <c r="C54" s="274"/>
      <c r="D54" s="2"/>
      <c r="E54" s="9"/>
    </row>
    <row r="55" spans="1:5" ht="35.25" customHeight="1">
      <c r="A55" s="274" t="s">
        <v>433</v>
      </c>
      <c r="B55" s="274"/>
      <c r="C55" s="274"/>
      <c r="D55" s="2"/>
      <c r="E55" s="9"/>
    </row>
    <row r="56" spans="1:5" ht="35.25" customHeight="1">
      <c r="A56" s="274" t="s">
        <v>434</v>
      </c>
      <c r="B56" s="274"/>
      <c r="C56" s="274"/>
      <c r="D56" s="2"/>
      <c r="E56" s="9"/>
    </row>
    <row r="57" spans="1:5" ht="35.25" customHeight="1">
      <c r="A57" s="274" t="s">
        <v>435</v>
      </c>
      <c r="B57" s="274"/>
      <c r="C57" s="274"/>
      <c r="D57" s="2"/>
      <c r="E57" s="9"/>
    </row>
    <row r="58" spans="1:5" ht="35.25" customHeight="1">
      <c r="A58" s="233" t="s">
        <v>138</v>
      </c>
      <c r="B58" s="234"/>
      <c r="C58" s="235"/>
      <c r="D58" s="19" t="str">
        <f>IF(COUNTIF($D54:$D57,"x") &lt; 2,IF(D54="x",0,IF(D55="x",1,IF(D56="x",2,IF(D57="x",3,"-")))),"ERRO - Escolher apenas UMA opção")</f>
        <v>-</v>
      </c>
      <c r="E58" s="9">
        <v>3</v>
      </c>
    </row>
    <row r="59" spans="1:5" ht="87" customHeight="1" thickBot="1">
      <c r="A59" s="23" t="s">
        <v>106</v>
      </c>
      <c r="B59" s="192" t="s">
        <v>131</v>
      </c>
      <c r="C59" s="192"/>
      <c r="D59" s="192"/>
      <c r="E59" s="9"/>
    </row>
    <row r="60" spans="1:5" ht="35.25" customHeight="1" thickBot="1">
      <c r="A60" s="267"/>
      <c r="B60" s="267"/>
      <c r="C60" s="267"/>
      <c r="D60" s="267"/>
      <c r="E60" s="9"/>
    </row>
    <row r="61" spans="1:5" ht="35.25" customHeight="1">
      <c r="A61" s="196" t="s">
        <v>139</v>
      </c>
      <c r="B61" s="196"/>
      <c r="C61" s="82" t="s">
        <v>140</v>
      </c>
      <c r="D61" s="26" t="s">
        <v>141</v>
      </c>
      <c r="E61" s="9">
        <f>SUM(E37:E58)</f>
        <v>12</v>
      </c>
    </row>
    <row r="62" spans="1:5" ht="35.25" customHeight="1">
      <c r="A62" s="343" t="s">
        <v>156</v>
      </c>
      <c r="B62" s="344"/>
      <c r="C62" s="288" t="e">
        <f>D37+D44+D51+D58</f>
        <v>#VALUE!</v>
      </c>
      <c r="D62" s="290" t="e">
        <f>C62/12*100</f>
        <v>#VALUE!</v>
      </c>
      <c r="E62" s="9"/>
    </row>
    <row r="63" spans="1:5" ht="35.25" customHeight="1" thickBot="1">
      <c r="A63" s="292" t="s">
        <v>142</v>
      </c>
      <c r="B63" s="293"/>
      <c r="C63" s="289"/>
      <c r="D63" s="291"/>
      <c r="E63" s="9"/>
    </row>
    <row r="64" spans="1:5" ht="35.25" customHeight="1" thickBot="1">
      <c r="A64" s="208"/>
      <c r="B64" s="209"/>
      <c r="C64" s="209"/>
      <c r="D64" s="210"/>
      <c r="E64" s="9"/>
    </row>
    <row r="65" spans="1:5" ht="35.25" customHeight="1" thickBot="1">
      <c r="A65" s="162" t="s">
        <v>378</v>
      </c>
      <c r="B65" s="162"/>
      <c r="C65" s="162"/>
      <c r="D65" s="162"/>
      <c r="E65" s="9"/>
    </row>
    <row r="66" spans="1:5" ht="35.25" customHeight="1" thickBot="1">
      <c r="A66" s="155" t="s">
        <v>418</v>
      </c>
      <c r="B66" s="155"/>
      <c r="C66" s="155"/>
      <c r="D66" s="155"/>
      <c r="E66" s="9"/>
    </row>
    <row r="67" spans="1:5" ht="35.25" customHeight="1">
      <c r="A67" s="189" t="s">
        <v>108</v>
      </c>
      <c r="B67" s="190"/>
      <c r="C67" s="191"/>
      <c r="D67" s="28" t="s">
        <v>3</v>
      </c>
      <c r="E67" s="9"/>
    </row>
    <row r="68" spans="1:5" ht="35.25" customHeight="1">
      <c r="A68" s="285" t="s">
        <v>493</v>
      </c>
      <c r="B68" s="286"/>
      <c r="C68" s="287"/>
      <c r="D68" s="3"/>
      <c r="E68" s="9">
        <v>3</v>
      </c>
    </row>
    <row r="69" spans="1:5" ht="35.25" customHeight="1">
      <c r="A69" s="285" t="s">
        <v>494</v>
      </c>
      <c r="B69" s="286"/>
      <c r="C69" s="287"/>
      <c r="D69" s="3"/>
      <c r="E69" s="9">
        <v>3</v>
      </c>
    </row>
    <row r="70" spans="1:5" ht="35.25" customHeight="1">
      <c r="A70" s="285" t="s">
        <v>495</v>
      </c>
      <c r="B70" s="286"/>
      <c r="C70" s="287"/>
      <c r="D70" s="3"/>
      <c r="E70" s="9">
        <v>3</v>
      </c>
    </row>
    <row r="71" spans="1:5" ht="35.25" customHeight="1">
      <c r="A71" s="285" t="s">
        <v>496</v>
      </c>
      <c r="B71" s="286"/>
      <c r="C71" s="287"/>
      <c r="D71" s="3"/>
      <c r="E71" s="9">
        <v>3</v>
      </c>
    </row>
    <row r="72" spans="1:5" ht="35.25" customHeight="1">
      <c r="A72" s="285" t="s">
        <v>497</v>
      </c>
      <c r="B72" s="286"/>
      <c r="C72" s="287"/>
      <c r="D72" s="3"/>
      <c r="E72" s="9">
        <v>3</v>
      </c>
    </row>
    <row r="73" spans="1:5" ht="35.25" customHeight="1">
      <c r="A73" s="285" t="s">
        <v>498</v>
      </c>
      <c r="B73" s="286"/>
      <c r="C73" s="287"/>
      <c r="D73" s="3"/>
      <c r="E73" s="9">
        <v>3</v>
      </c>
    </row>
    <row r="74" spans="1:5" ht="35.25" customHeight="1">
      <c r="A74" s="285" t="s">
        <v>499</v>
      </c>
      <c r="B74" s="286"/>
      <c r="C74" s="287"/>
      <c r="D74" s="3"/>
      <c r="E74" s="9">
        <v>3</v>
      </c>
    </row>
    <row r="75" spans="1:5" ht="35.25" customHeight="1">
      <c r="A75" s="285" t="s">
        <v>500</v>
      </c>
      <c r="B75" s="286"/>
      <c r="C75" s="287"/>
      <c r="D75" s="3"/>
      <c r="E75" s="9">
        <v>3</v>
      </c>
    </row>
    <row r="76" spans="1:5" ht="35.25" customHeight="1">
      <c r="A76" s="285" t="s">
        <v>501</v>
      </c>
      <c r="B76" s="286"/>
      <c r="C76" s="287"/>
      <c r="D76" s="3"/>
      <c r="E76" s="9">
        <v>3</v>
      </c>
    </row>
    <row r="77" spans="1:5" ht="35.25" customHeight="1">
      <c r="A77" s="285" t="s">
        <v>502</v>
      </c>
      <c r="B77" s="286"/>
      <c r="C77" s="287"/>
      <c r="D77" s="3"/>
      <c r="E77" s="9">
        <v>3</v>
      </c>
    </row>
    <row r="78" spans="1:5" ht="35.25" customHeight="1">
      <c r="A78" s="285" t="s">
        <v>503</v>
      </c>
      <c r="B78" s="286"/>
      <c r="C78" s="287"/>
      <c r="D78" s="3"/>
      <c r="E78" s="9">
        <v>3</v>
      </c>
    </row>
    <row r="79" spans="1:5" ht="35.25" customHeight="1">
      <c r="A79" s="285" t="s">
        <v>504</v>
      </c>
      <c r="B79" s="286"/>
      <c r="C79" s="287"/>
      <c r="D79" s="3"/>
      <c r="E79" s="9">
        <v>3</v>
      </c>
    </row>
    <row r="80" spans="1:5" ht="35.25" customHeight="1">
      <c r="A80" s="285" t="s">
        <v>505</v>
      </c>
      <c r="B80" s="286"/>
      <c r="C80" s="287"/>
      <c r="D80" s="3"/>
      <c r="E80" s="9">
        <v>3</v>
      </c>
    </row>
    <row r="81" spans="1:5" ht="35.25" customHeight="1">
      <c r="A81" s="285" t="s">
        <v>506</v>
      </c>
      <c r="B81" s="286"/>
      <c r="C81" s="287"/>
      <c r="D81" s="3"/>
      <c r="E81" s="9">
        <v>3</v>
      </c>
    </row>
    <row r="82" spans="1:5" ht="35.25" customHeight="1">
      <c r="A82" s="233" t="s">
        <v>144</v>
      </c>
      <c r="B82" s="233"/>
      <c r="C82" s="233"/>
      <c r="D82" s="85">
        <f>SUM(D68:D81)</f>
        <v>0</v>
      </c>
      <c r="E82" s="9">
        <f>SUM(E68:E81)</f>
        <v>42</v>
      </c>
    </row>
    <row r="83" spans="1:5" ht="75.75" customHeight="1" thickBot="1">
      <c r="A83" s="29" t="s">
        <v>106</v>
      </c>
      <c r="B83" s="192" t="s">
        <v>131</v>
      </c>
      <c r="C83" s="192"/>
      <c r="D83" s="192"/>
      <c r="E83" s="9"/>
    </row>
    <row r="84" spans="1:5" ht="35.25" customHeight="1" thickBot="1">
      <c r="A84" s="193"/>
      <c r="B84" s="194"/>
      <c r="C84" s="194"/>
      <c r="D84" s="195"/>
      <c r="E84" s="9"/>
    </row>
    <row r="85" spans="1:5" ht="35.25" customHeight="1">
      <c r="A85" s="196" t="s">
        <v>145</v>
      </c>
      <c r="B85" s="197"/>
      <c r="C85" s="82" t="s">
        <v>140</v>
      </c>
      <c r="D85" s="26" t="s">
        <v>141</v>
      </c>
      <c r="E85" s="9"/>
    </row>
    <row r="86" spans="1:5" ht="35.25" customHeight="1">
      <c r="A86" s="198" t="s">
        <v>146</v>
      </c>
      <c r="B86" s="199"/>
      <c r="C86" s="279">
        <f>D82</f>
        <v>0</v>
      </c>
      <c r="D86" s="281">
        <f>C86/42*100</f>
        <v>0</v>
      </c>
      <c r="E86" s="9"/>
    </row>
    <row r="87" spans="1:5" ht="35.25" customHeight="1" thickBot="1">
      <c r="A87" s="283" t="s">
        <v>142</v>
      </c>
      <c r="B87" s="284"/>
      <c r="C87" s="280"/>
      <c r="D87" s="282"/>
      <c r="E87" s="9"/>
    </row>
    <row r="88" spans="1:5" ht="35.25" customHeight="1" thickBot="1">
      <c r="A88" s="208"/>
      <c r="B88" s="209"/>
      <c r="C88" s="209"/>
      <c r="D88" s="210"/>
      <c r="E88" s="9"/>
    </row>
    <row r="89" spans="1:5" ht="35.25" customHeight="1">
      <c r="A89" s="163" t="s">
        <v>515</v>
      </c>
      <c r="B89" s="163"/>
      <c r="C89" s="163"/>
      <c r="D89" s="163"/>
      <c r="E89" s="9"/>
    </row>
    <row r="90" spans="1:5" ht="35.25" customHeight="1">
      <c r="A90" s="151" t="s">
        <v>419</v>
      </c>
      <c r="B90" s="152"/>
      <c r="C90" s="152"/>
      <c r="D90" s="153"/>
      <c r="E90" s="9"/>
    </row>
    <row r="91" spans="1:5" ht="35.25" customHeight="1">
      <c r="A91" s="205" t="s">
        <v>169</v>
      </c>
      <c r="B91" s="206"/>
      <c r="C91" s="206"/>
      <c r="D91" s="207"/>
      <c r="E91" s="9"/>
    </row>
    <row r="92" spans="1:5" ht="35.25" customHeight="1">
      <c r="A92" s="205" t="s">
        <v>171</v>
      </c>
      <c r="B92" s="206"/>
      <c r="C92" s="206"/>
      <c r="D92" s="207"/>
      <c r="E92" s="9"/>
    </row>
    <row r="93" spans="1:5" ht="35.25" customHeight="1">
      <c r="A93" s="205" t="s">
        <v>170</v>
      </c>
      <c r="B93" s="206"/>
      <c r="C93" s="206"/>
      <c r="D93" s="207"/>
      <c r="E93" s="30"/>
    </row>
    <row r="94" spans="1:5" ht="35.25" customHeight="1" thickBot="1">
      <c r="A94" s="238" t="s">
        <v>157</v>
      </c>
      <c r="B94" s="239"/>
      <c r="C94" s="239"/>
      <c r="D94" s="240"/>
      <c r="E94" s="9"/>
    </row>
    <row r="95" spans="1:5" ht="35.25" customHeight="1" thickBot="1">
      <c r="A95" s="214" t="s">
        <v>395</v>
      </c>
      <c r="B95" s="214"/>
      <c r="C95" s="214"/>
      <c r="D95" s="214"/>
      <c r="E95" s="9"/>
    </row>
    <row r="96" spans="1:5" ht="47.25" customHeight="1">
      <c r="A96" s="178" t="s">
        <v>160</v>
      </c>
      <c r="B96" s="179"/>
      <c r="C96" s="179"/>
      <c r="D96" s="180"/>
      <c r="E96" s="9"/>
    </row>
    <row r="97" spans="1:5" ht="35.25" customHeight="1">
      <c r="A97" s="173" t="s">
        <v>382</v>
      </c>
      <c r="B97" s="174"/>
      <c r="C97" s="174"/>
      <c r="D97" s="32" t="s">
        <v>8</v>
      </c>
      <c r="E97" s="9"/>
    </row>
    <row r="98" spans="1:5" ht="35.25" customHeight="1">
      <c r="A98" s="173" t="s">
        <v>149</v>
      </c>
      <c r="B98" s="174"/>
      <c r="C98" s="174"/>
      <c r="D98" s="33" t="s">
        <v>3</v>
      </c>
      <c r="E98" s="9"/>
    </row>
    <row r="99" spans="1:5" ht="35.25" customHeight="1">
      <c r="A99" s="178" t="s">
        <v>9</v>
      </c>
      <c r="B99" s="179"/>
      <c r="C99" s="179"/>
      <c r="D99" s="2"/>
      <c r="E99" s="8">
        <v>3</v>
      </c>
    </row>
    <row r="100" spans="1:5" ht="35.25" customHeight="1">
      <c r="A100" s="178" t="s">
        <v>10</v>
      </c>
      <c r="B100" s="179"/>
      <c r="C100" s="179"/>
      <c r="D100" s="2"/>
      <c r="E100" s="8">
        <v>3</v>
      </c>
    </row>
    <row r="101" spans="1:5" ht="35.25" customHeight="1">
      <c r="A101" s="178" t="s">
        <v>11</v>
      </c>
      <c r="B101" s="179"/>
      <c r="C101" s="179"/>
      <c r="D101" s="2"/>
      <c r="E101" s="8">
        <v>3</v>
      </c>
    </row>
    <row r="102" spans="1:5" ht="35.25" customHeight="1">
      <c r="A102" s="212" t="s">
        <v>12</v>
      </c>
      <c r="B102" s="213"/>
      <c r="C102" s="213"/>
      <c r="D102" s="2"/>
      <c r="E102" s="8">
        <v>3</v>
      </c>
    </row>
    <row r="103" spans="1:5" ht="35.25" customHeight="1">
      <c r="A103" s="178" t="s">
        <v>13</v>
      </c>
      <c r="B103" s="179"/>
      <c r="C103" s="179"/>
      <c r="D103" s="2"/>
      <c r="E103" s="8">
        <v>3</v>
      </c>
    </row>
    <row r="104" spans="1:5" ht="35.25" customHeight="1">
      <c r="A104" s="178" t="s">
        <v>14</v>
      </c>
      <c r="B104" s="179"/>
      <c r="C104" s="179"/>
      <c r="D104" s="2"/>
      <c r="E104" s="8">
        <v>3</v>
      </c>
    </row>
    <row r="105" spans="1:5" ht="35.25" customHeight="1">
      <c r="A105" s="178" t="s">
        <v>15</v>
      </c>
      <c r="B105" s="179"/>
      <c r="C105" s="179"/>
      <c r="D105" s="2"/>
      <c r="E105" s="8">
        <v>3</v>
      </c>
    </row>
    <row r="106" spans="1:5" ht="35.25" customHeight="1">
      <c r="A106" s="178" t="s">
        <v>16</v>
      </c>
      <c r="B106" s="179"/>
      <c r="C106" s="179"/>
      <c r="D106" s="2"/>
      <c r="E106" s="8">
        <v>3</v>
      </c>
    </row>
    <row r="107" spans="1:5" ht="35.25" customHeight="1">
      <c r="A107" s="178" t="s">
        <v>17</v>
      </c>
      <c r="B107" s="179"/>
      <c r="C107" s="179"/>
      <c r="D107" s="2"/>
      <c r="E107" s="8">
        <v>3</v>
      </c>
    </row>
    <row r="108" spans="1:5" ht="35.25" customHeight="1">
      <c r="A108" s="178" t="s">
        <v>18</v>
      </c>
      <c r="B108" s="179"/>
      <c r="C108" s="179"/>
      <c r="D108" s="2"/>
      <c r="E108" s="8">
        <v>3</v>
      </c>
    </row>
    <row r="109" spans="1:5" ht="35.25" customHeight="1">
      <c r="A109" s="178" t="s">
        <v>19</v>
      </c>
      <c r="B109" s="179"/>
      <c r="C109" s="179"/>
      <c r="D109" s="2"/>
      <c r="E109" s="8">
        <v>3</v>
      </c>
    </row>
    <row r="110" spans="1:5" ht="35.25" customHeight="1">
      <c r="A110" s="178" t="s">
        <v>20</v>
      </c>
      <c r="B110" s="179"/>
      <c r="C110" s="179"/>
      <c r="D110" s="2"/>
      <c r="E110" s="8">
        <v>3</v>
      </c>
    </row>
    <row r="111" spans="1:5" ht="35.25" customHeight="1">
      <c r="A111" s="178" t="s">
        <v>21</v>
      </c>
      <c r="B111" s="179"/>
      <c r="C111" s="179"/>
      <c r="D111" s="2"/>
      <c r="E111" s="8">
        <v>3</v>
      </c>
    </row>
    <row r="112" spans="1:5" ht="35.25" customHeight="1">
      <c r="A112" s="173" t="s">
        <v>150</v>
      </c>
      <c r="B112" s="174"/>
      <c r="C112" s="174"/>
      <c r="D112" s="33" t="s">
        <v>3</v>
      </c>
      <c r="E112" s="9"/>
    </row>
    <row r="113" spans="1:5" ht="35.25" customHeight="1">
      <c r="A113" s="219" t="s">
        <v>22</v>
      </c>
      <c r="B113" s="220"/>
      <c r="C113" s="220"/>
      <c r="D113" s="2"/>
      <c r="E113" s="8">
        <v>3</v>
      </c>
    </row>
    <row r="114" spans="1:5" ht="35.25" customHeight="1">
      <c r="A114" s="219" t="s">
        <v>23</v>
      </c>
      <c r="B114" s="220"/>
      <c r="C114" s="220"/>
      <c r="D114" s="2"/>
      <c r="E114" s="8">
        <v>3</v>
      </c>
    </row>
    <row r="115" spans="1:5" ht="35.25" customHeight="1">
      <c r="A115" s="219" t="s">
        <v>24</v>
      </c>
      <c r="B115" s="220"/>
      <c r="C115" s="220"/>
      <c r="D115" s="2"/>
      <c r="E115" s="8">
        <v>3</v>
      </c>
    </row>
    <row r="116" spans="1:5" ht="35.25" customHeight="1">
      <c r="A116" s="173" t="s">
        <v>381</v>
      </c>
      <c r="B116" s="174"/>
      <c r="C116" s="174"/>
      <c r="D116" s="33" t="s">
        <v>3</v>
      </c>
      <c r="E116" s="8"/>
    </row>
    <row r="117" spans="1:5" ht="35.25" customHeight="1">
      <c r="A117" s="178" t="s">
        <v>379</v>
      </c>
      <c r="B117" s="179"/>
      <c r="C117" s="179"/>
      <c r="D117" s="2"/>
      <c r="E117" s="8">
        <v>3</v>
      </c>
    </row>
    <row r="118" spans="1:5" ht="35.25" customHeight="1">
      <c r="A118" s="178" t="s">
        <v>380</v>
      </c>
      <c r="B118" s="179"/>
      <c r="C118" s="179"/>
      <c r="D118" s="2"/>
      <c r="E118" s="8">
        <v>3</v>
      </c>
    </row>
    <row r="119" spans="1:5" ht="35.25" customHeight="1">
      <c r="A119" s="204" t="s">
        <v>148</v>
      </c>
      <c r="B119" s="204"/>
      <c r="C119" s="204"/>
      <c r="D119" s="22">
        <f>SUM(D99:D118)</f>
        <v>0</v>
      </c>
      <c r="E119" s="8">
        <f>SUM(E99:E118)</f>
        <v>54</v>
      </c>
    </row>
    <row r="120" spans="1:5" ht="66.75" customHeight="1" thickBot="1">
      <c r="A120" s="34" t="s">
        <v>106</v>
      </c>
      <c r="B120" s="192" t="s">
        <v>131</v>
      </c>
      <c r="C120" s="192"/>
      <c r="D120" s="192"/>
      <c r="E120" s="9"/>
    </row>
    <row r="121" spans="1:5" ht="35.25" customHeight="1">
      <c r="A121" s="215" t="s">
        <v>151</v>
      </c>
      <c r="B121" s="216"/>
      <c r="C121" s="84" t="s">
        <v>158</v>
      </c>
      <c r="D121" s="35" t="s">
        <v>159</v>
      </c>
      <c r="E121" s="9"/>
    </row>
    <row r="122" spans="1:5" ht="35.25" customHeight="1" thickBot="1">
      <c r="A122" s="217"/>
      <c r="B122" s="218"/>
      <c r="C122" s="36">
        <f>D119</f>
        <v>0</v>
      </c>
      <c r="D122" s="37">
        <f>C122/54*100</f>
        <v>0</v>
      </c>
      <c r="E122" s="9"/>
    </row>
    <row r="123" spans="1:5" ht="35.25" customHeight="1">
      <c r="A123" s="175"/>
      <c r="B123" s="176"/>
      <c r="C123" s="176"/>
      <c r="D123" s="177"/>
      <c r="E123" s="9"/>
    </row>
    <row r="124" spans="1:5" ht="35.25" customHeight="1">
      <c r="A124" s="178" t="s">
        <v>161</v>
      </c>
      <c r="B124" s="179"/>
      <c r="C124" s="179"/>
      <c r="D124" s="180"/>
      <c r="E124" s="9"/>
    </row>
    <row r="125" spans="1:5" ht="35.25" customHeight="1">
      <c r="A125" s="202" t="s">
        <v>407</v>
      </c>
      <c r="B125" s="202"/>
      <c r="C125" s="202"/>
      <c r="D125" s="33" t="s">
        <v>8</v>
      </c>
      <c r="E125" s="9"/>
    </row>
    <row r="126" spans="1:5" ht="35.25" customHeight="1">
      <c r="A126" s="203" t="s">
        <v>164</v>
      </c>
      <c r="B126" s="203"/>
      <c r="C126" s="203"/>
      <c r="D126" s="33" t="s">
        <v>3</v>
      </c>
      <c r="E126" s="9"/>
    </row>
    <row r="127" spans="1:5" ht="35.25" customHeight="1">
      <c r="A127" s="201" t="s">
        <v>25</v>
      </c>
      <c r="B127" s="201"/>
      <c r="C127" s="201"/>
      <c r="D127" s="4"/>
      <c r="E127" s="5">
        <v>3</v>
      </c>
    </row>
    <row r="128" spans="1:5" ht="35.25" customHeight="1">
      <c r="A128" s="201" t="s">
        <v>26</v>
      </c>
      <c r="B128" s="201"/>
      <c r="C128" s="201"/>
      <c r="D128" s="4"/>
      <c r="E128" s="5">
        <v>3</v>
      </c>
    </row>
    <row r="129" spans="1:5" ht="35.25" customHeight="1">
      <c r="A129" s="201" t="s">
        <v>27</v>
      </c>
      <c r="B129" s="201"/>
      <c r="C129" s="201"/>
      <c r="D129" s="4"/>
      <c r="E129" s="5">
        <v>3</v>
      </c>
    </row>
    <row r="130" spans="1:5" ht="35.25" customHeight="1">
      <c r="A130" s="200" t="s">
        <v>28</v>
      </c>
      <c r="B130" s="200"/>
      <c r="C130" s="200"/>
      <c r="D130" s="4"/>
      <c r="E130" s="5">
        <v>3</v>
      </c>
    </row>
    <row r="131" spans="1:5" ht="35.25" customHeight="1">
      <c r="A131" s="201" t="s">
        <v>29</v>
      </c>
      <c r="B131" s="201"/>
      <c r="C131" s="201"/>
      <c r="D131" s="4"/>
      <c r="E131" s="5">
        <v>3</v>
      </c>
    </row>
    <row r="132" spans="1:5" ht="35.25" customHeight="1">
      <c r="A132" s="201" t="s">
        <v>30</v>
      </c>
      <c r="B132" s="201"/>
      <c r="C132" s="201"/>
      <c r="D132" s="4"/>
      <c r="E132" s="5">
        <v>3</v>
      </c>
    </row>
    <row r="133" spans="1:5" ht="35.25" customHeight="1">
      <c r="A133" s="201" t="s">
        <v>31</v>
      </c>
      <c r="B133" s="201"/>
      <c r="C133" s="201"/>
      <c r="D133" s="4"/>
      <c r="E133" s="5">
        <v>3</v>
      </c>
    </row>
    <row r="134" spans="1:5" ht="35.25" customHeight="1">
      <c r="A134" s="201" t="s">
        <v>32</v>
      </c>
      <c r="B134" s="201"/>
      <c r="C134" s="201"/>
      <c r="D134" s="4"/>
      <c r="E134" s="5">
        <v>3</v>
      </c>
    </row>
    <row r="135" spans="1:5" ht="35.25" customHeight="1">
      <c r="A135" s="173" t="s">
        <v>150</v>
      </c>
      <c r="B135" s="174"/>
      <c r="C135" s="174"/>
      <c r="D135" s="33" t="s">
        <v>3</v>
      </c>
      <c r="E135" s="8"/>
    </row>
    <row r="136" spans="1:5" ht="35.25" customHeight="1">
      <c r="A136" s="219" t="s">
        <v>33</v>
      </c>
      <c r="B136" s="220"/>
      <c r="C136" s="220"/>
      <c r="D136" s="2"/>
      <c r="E136" s="8">
        <v>3</v>
      </c>
    </row>
    <row r="137" spans="1:5" ht="35.25" customHeight="1">
      <c r="A137" s="219" t="s">
        <v>34</v>
      </c>
      <c r="B137" s="220"/>
      <c r="C137" s="220"/>
      <c r="D137" s="2"/>
      <c r="E137" s="8">
        <v>3</v>
      </c>
    </row>
    <row r="138" spans="1:5" ht="35.25" customHeight="1">
      <c r="A138" s="219" t="s">
        <v>35</v>
      </c>
      <c r="B138" s="220"/>
      <c r="C138" s="220"/>
      <c r="D138" s="2"/>
      <c r="E138" s="8">
        <v>3</v>
      </c>
    </row>
    <row r="139" spans="1:5" ht="35.25" customHeight="1">
      <c r="A139" s="272" t="s">
        <v>381</v>
      </c>
      <c r="B139" s="273"/>
      <c r="C139" s="273"/>
      <c r="D139" s="33" t="s">
        <v>3</v>
      </c>
      <c r="E139" s="8"/>
    </row>
    <row r="140" spans="1:5" ht="35.25" customHeight="1">
      <c r="A140" s="263" t="s">
        <v>383</v>
      </c>
      <c r="B140" s="264"/>
      <c r="C140" s="264"/>
      <c r="D140" s="2"/>
      <c r="E140" s="8">
        <v>3</v>
      </c>
    </row>
    <row r="141" spans="1:5" ht="35.25" customHeight="1">
      <c r="A141" s="263" t="s">
        <v>384</v>
      </c>
      <c r="B141" s="264"/>
      <c r="C141" s="264"/>
      <c r="D141" s="2"/>
      <c r="E141" s="8">
        <v>3</v>
      </c>
    </row>
    <row r="142" spans="1:5" ht="35.25" customHeight="1">
      <c r="A142" s="263" t="s">
        <v>385</v>
      </c>
      <c r="B142" s="264"/>
      <c r="C142" s="264"/>
      <c r="D142" s="2"/>
      <c r="E142" s="8">
        <v>3</v>
      </c>
    </row>
    <row r="143" spans="1:5" ht="35.25" customHeight="1">
      <c r="A143" s="265" t="s">
        <v>386</v>
      </c>
      <c r="B143" s="266"/>
      <c r="C143" s="266"/>
      <c r="D143" s="2"/>
      <c r="E143" s="8">
        <v>3</v>
      </c>
    </row>
    <row r="144" spans="1:5" ht="35.25" customHeight="1">
      <c r="A144" s="181" t="s">
        <v>165</v>
      </c>
      <c r="B144" s="181"/>
      <c r="C144" s="181"/>
      <c r="D144" s="38">
        <f>SUM(D127:D143)</f>
        <v>0</v>
      </c>
      <c r="E144" s="9">
        <f>SUM(E127:E143)</f>
        <v>45</v>
      </c>
    </row>
    <row r="145" spans="1:5" ht="59.25" customHeight="1" thickBot="1">
      <c r="A145" s="39" t="s">
        <v>106</v>
      </c>
      <c r="B145" s="164" t="s">
        <v>131</v>
      </c>
      <c r="C145" s="164"/>
      <c r="D145" s="164"/>
      <c r="E145" s="9"/>
    </row>
    <row r="146" spans="1:5" ht="35.25" customHeight="1">
      <c r="A146" s="268" t="s">
        <v>166</v>
      </c>
      <c r="B146" s="269"/>
      <c r="C146" s="40" t="s">
        <v>152</v>
      </c>
      <c r="D146" s="41" t="s">
        <v>153</v>
      </c>
      <c r="E146" s="9"/>
    </row>
    <row r="147" spans="1:5" ht="35.25" customHeight="1" thickBot="1">
      <c r="A147" s="270"/>
      <c r="B147" s="271"/>
      <c r="C147" s="42">
        <f>D144</f>
        <v>0</v>
      </c>
      <c r="D147" s="43">
        <f>C147/45*100</f>
        <v>0</v>
      </c>
      <c r="E147" s="9"/>
    </row>
    <row r="148" spans="1:5" ht="35.25" customHeight="1">
      <c r="A148" s="221"/>
      <c r="B148" s="222"/>
      <c r="C148" s="222"/>
      <c r="D148" s="223"/>
      <c r="E148" s="9"/>
    </row>
    <row r="149" spans="1:5" ht="35.25" customHeight="1">
      <c r="A149" s="178" t="s">
        <v>172</v>
      </c>
      <c r="B149" s="179"/>
      <c r="C149" s="179"/>
      <c r="D149" s="180"/>
      <c r="E149" s="9"/>
    </row>
    <row r="150" spans="1:5" ht="35.25" customHeight="1">
      <c r="A150" s="173" t="s">
        <v>387</v>
      </c>
      <c r="B150" s="174"/>
      <c r="C150" s="174"/>
      <c r="D150" s="32" t="s">
        <v>8</v>
      </c>
      <c r="E150" s="9"/>
    </row>
    <row r="151" spans="1:5" ht="35.25" customHeight="1">
      <c r="A151" s="173" t="s">
        <v>164</v>
      </c>
      <c r="B151" s="174"/>
      <c r="C151" s="174"/>
      <c r="D151" s="33" t="s">
        <v>3</v>
      </c>
      <c r="E151" s="9"/>
    </row>
    <row r="152" spans="1:5" ht="35.25" customHeight="1">
      <c r="A152" s="169" t="s">
        <v>455</v>
      </c>
      <c r="B152" s="170"/>
      <c r="C152" s="171"/>
      <c r="D152" s="76"/>
      <c r="E152" s="8">
        <v>3</v>
      </c>
    </row>
    <row r="153" spans="1:5" ht="35.25" customHeight="1">
      <c r="A153" s="169" t="s">
        <v>456</v>
      </c>
      <c r="B153" s="170"/>
      <c r="C153" s="171"/>
      <c r="D153" s="76"/>
      <c r="E153" s="8">
        <v>3</v>
      </c>
    </row>
    <row r="154" spans="1:5" ht="35.25" customHeight="1">
      <c r="A154" s="169" t="s">
        <v>457</v>
      </c>
      <c r="B154" s="170"/>
      <c r="C154" s="171"/>
      <c r="D154" s="76"/>
      <c r="E154" s="8">
        <v>3</v>
      </c>
    </row>
    <row r="155" spans="1:5" ht="35.25" customHeight="1">
      <c r="A155" s="169" t="s">
        <v>458</v>
      </c>
      <c r="B155" s="170"/>
      <c r="C155" s="171"/>
      <c r="D155" s="76"/>
      <c r="E155" s="8">
        <v>3</v>
      </c>
    </row>
    <row r="156" spans="1:5" ht="35.25" customHeight="1">
      <c r="A156" s="272" t="s">
        <v>150</v>
      </c>
      <c r="B156" s="273"/>
      <c r="C156" s="273"/>
      <c r="D156" s="33" t="s">
        <v>3</v>
      </c>
      <c r="E156" s="8"/>
    </row>
    <row r="157" spans="1:5" ht="35.25" customHeight="1">
      <c r="A157" s="169" t="s">
        <v>459</v>
      </c>
      <c r="B157" s="170"/>
      <c r="C157" s="171"/>
      <c r="D157" s="2"/>
      <c r="E157" s="8">
        <v>3</v>
      </c>
    </row>
    <row r="158" spans="1:5" ht="35.25" customHeight="1">
      <c r="A158" s="169" t="s">
        <v>36</v>
      </c>
      <c r="B158" s="170"/>
      <c r="C158" s="171"/>
      <c r="D158" s="2"/>
      <c r="E158" s="8">
        <v>3</v>
      </c>
    </row>
    <row r="159" spans="1:5" ht="35.25" customHeight="1">
      <c r="A159" s="169" t="s">
        <v>37</v>
      </c>
      <c r="B159" s="170"/>
      <c r="C159" s="171"/>
      <c r="D159" s="2"/>
      <c r="E159" s="8">
        <v>3</v>
      </c>
    </row>
    <row r="160" spans="1:5" ht="35.25" customHeight="1">
      <c r="A160" s="272" t="s">
        <v>381</v>
      </c>
      <c r="B160" s="273"/>
      <c r="C160" s="273"/>
      <c r="D160" s="33" t="s">
        <v>3</v>
      </c>
      <c r="E160" s="8"/>
    </row>
    <row r="161" spans="1:5" ht="35.25" customHeight="1">
      <c r="A161" s="244" t="s">
        <v>38</v>
      </c>
      <c r="B161" s="245"/>
      <c r="C161" s="246"/>
      <c r="D161" s="2"/>
      <c r="E161" s="8">
        <v>3</v>
      </c>
    </row>
    <row r="162" spans="1:5" ht="35.25" customHeight="1">
      <c r="A162" s="244" t="s">
        <v>39</v>
      </c>
      <c r="B162" s="245"/>
      <c r="C162" s="246"/>
      <c r="D162" s="2"/>
      <c r="E162" s="8">
        <v>3</v>
      </c>
    </row>
    <row r="163" spans="1:5" ht="35.25" customHeight="1">
      <c r="A163" s="244" t="s">
        <v>40</v>
      </c>
      <c r="B163" s="245"/>
      <c r="C163" s="246"/>
      <c r="D163" s="2"/>
      <c r="E163" s="8">
        <v>3</v>
      </c>
    </row>
    <row r="164" spans="1:5" ht="35.25" customHeight="1">
      <c r="A164" s="244" t="s">
        <v>41</v>
      </c>
      <c r="B164" s="245"/>
      <c r="C164" s="246"/>
      <c r="D164" s="2"/>
      <c r="E164" s="8">
        <v>3</v>
      </c>
    </row>
    <row r="165" spans="1:5" ht="35.25" customHeight="1">
      <c r="A165" s="244" t="s">
        <v>460</v>
      </c>
      <c r="B165" s="245"/>
      <c r="C165" s="246"/>
      <c r="D165" s="2"/>
      <c r="E165" s="8">
        <v>3</v>
      </c>
    </row>
    <row r="166" spans="1:5" ht="35.25" customHeight="1">
      <c r="A166" s="181" t="s">
        <v>167</v>
      </c>
      <c r="B166" s="181"/>
      <c r="C166" s="181"/>
      <c r="D166" s="38">
        <f>SUM(D152:D165)</f>
        <v>0</v>
      </c>
      <c r="E166" s="9">
        <f>SUM(E152:E165)</f>
        <v>36</v>
      </c>
    </row>
    <row r="167" spans="1:5" ht="35.25" customHeight="1" thickBot="1">
      <c r="A167" s="44" t="s">
        <v>106</v>
      </c>
      <c r="B167" s="164" t="s">
        <v>131</v>
      </c>
      <c r="C167" s="164"/>
      <c r="D167" s="164"/>
      <c r="E167" s="9"/>
    </row>
    <row r="168" spans="1:5" ht="35.25" customHeight="1">
      <c r="A168" s="374" t="s">
        <v>168</v>
      </c>
      <c r="B168" s="375"/>
      <c r="C168" s="40" t="s">
        <v>152</v>
      </c>
      <c r="D168" s="41" t="s">
        <v>153</v>
      </c>
      <c r="E168" s="9"/>
    </row>
    <row r="169" spans="1:5" ht="35.25" customHeight="1" thickBot="1">
      <c r="A169" s="167"/>
      <c r="B169" s="168"/>
      <c r="C169" s="42">
        <f>D166</f>
        <v>0</v>
      </c>
      <c r="D169" s="43">
        <f>C169/36*100</f>
        <v>0</v>
      </c>
      <c r="E169" s="9"/>
    </row>
    <row r="170" spans="1:5" ht="35.25" customHeight="1">
      <c r="A170" s="175"/>
      <c r="B170" s="176"/>
      <c r="C170" s="176"/>
      <c r="D170" s="177"/>
      <c r="E170" s="9"/>
    </row>
    <row r="171" spans="1:5" ht="35.25" customHeight="1">
      <c r="A171" s="178" t="s">
        <v>162</v>
      </c>
      <c r="B171" s="179"/>
      <c r="C171" s="179"/>
      <c r="D171" s="180"/>
      <c r="E171" s="9"/>
    </row>
    <row r="172" spans="1:5" ht="35.25" customHeight="1">
      <c r="A172" s="173" t="s">
        <v>394</v>
      </c>
      <c r="B172" s="174"/>
      <c r="C172" s="174"/>
      <c r="D172" s="32" t="s">
        <v>8</v>
      </c>
      <c r="E172" s="9"/>
    </row>
    <row r="173" spans="1:5" ht="35.25" customHeight="1">
      <c r="A173" s="173" t="s">
        <v>164</v>
      </c>
      <c r="B173" s="174"/>
      <c r="C173" s="174"/>
      <c r="D173" s="33" t="s">
        <v>3</v>
      </c>
      <c r="E173" s="9"/>
    </row>
    <row r="174" spans="1:5" ht="35.25" customHeight="1">
      <c r="A174" s="178" t="s">
        <v>42</v>
      </c>
      <c r="B174" s="179"/>
      <c r="C174" s="179"/>
      <c r="D174" s="76"/>
      <c r="E174" s="5">
        <v>3</v>
      </c>
    </row>
    <row r="175" spans="1:5" ht="35.25" customHeight="1">
      <c r="A175" s="178" t="s">
        <v>43</v>
      </c>
      <c r="B175" s="179"/>
      <c r="C175" s="179"/>
      <c r="D175" s="76"/>
      <c r="E175" s="5">
        <v>3</v>
      </c>
    </row>
    <row r="176" spans="1:5" ht="35.25" customHeight="1">
      <c r="A176" s="178" t="s">
        <v>44</v>
      </c>
      <c r="B176" s="179"/>
      <c r="C176" s="179"/>
      <c r="D176" s="76"/>
      <c r="E176" s="5">
        <v>3</v>
      </c>
    </row>
    <row r="177" spans="1:5" ht="35.25" customHeight="1">
      <c r="A177" s="212" t="s">
        <v>45</v>
      </c>
      <c r="B177" s="213"/>
      <c r="C177" s="213"/>
      <c r="D177" s="76"/>
      <c r="E177" s="5">
        <v>3</v>
      </c>
    </row>
    <row r="178" spans="1:5" ht="35.25" customHeight="1">
      <c r="A178" s="178" t="s">
        <v>46</v>
      </c>
      <c r="B178" s="179"/>
      <c r="C178" s="179"/>
      <c r="D178" s="76"/>
      <c r="E178" s="5">
        <v>3</v>
      </c>
    </row>
    <row r="179" spans="1:5" ht="35.25" customHeight="1">
      <c r="A179" s="178" t="s">
        <v>47</v>
      </c>
      <c r="B179" s="179"/>
      <c r="C179" s="179"/>
      <c r="D179" s="76"/>
      <c r="E179" s="5">
        <v>3</v>
      </c>
    </row>
    <row r="180" spans="1:5" ht="35.25" customHeight="1">
      <c r="A180" s="178" t="s">
        <v>48</v>
      </c>
      <c r="B180" s="179"/>
      <c r="C180" s="179"/>
      <c r="D180" s="76"/>
      <c r="E180" s="5">
        <v>3</v>
      </c>
    </row>
    <row r="181" spans="1:5" ht="35.25" customHeight="1">
      <c r="A181" s="178" t="s">
        <v>49</v>
      </c>
      <c r="B181" s="179"/>
      <c r="C181" s="179"/>
      <c r="D181" s="76"/>
      <c r="E181" s="5">
        <v>3</v>
      </c>
    </row>
    <row r="182" spans="1:5" ht="35.25" customHeight="1">
      <c r="A182" s="173" t="s">
        <v>150</v>
      </c>
      <c r="B182" s="174"/>
      <c r="C182" s="174"/>
      <c r="D182" s="33" t="s">
        <v>3</v>
      </c>
      <c r="E182" s="9"/>
    </row>
    <row r="183" spans="1:5" ht="35.25" customHeight="1">
      <c r="A183" s="178" t="s">
        <v>50</v>
      </c>
      <c r="B183" s="179"/>
      <c r="C183" s="179"/>
      <c r="D183" s="2"/>
      <c r="E183" s="5">
        <v>3</v>
      </c>
    </row>
    <row r="184" spans="1:5" ht="35.25" customHeight="1">
      <c r="A184" s="178" t="s">
        <v>51</v>
      </c>
      <c r="B184" s="179"/>
      <c r="C184" s="179"/>
      <c r="D184" s="2"/>
      <c r="E184" s="5">
        <v>3</v>
      </c>
    </row>
    <row r="185" spans="1:5" ht="35.25" customHeight="1">
      <c r="A185" s="178" t="s">
        <v>52</v>
      </c>
      <c r="B185" s="179"/>
      <c r="C185" s="179"/>
      <c r="D185" s="2"/>
      <c r="E185" s="5">
        <v>3</v>
      </c>
    </row>
    <row r="186" spans="1:5" ht="35.25" customHeight="1">
      <c r="A186" s="212" t="s">
        <v>53</v>
      </c>
      <c r="B186" s="213"/>
      <c r="C186" s="213"/>
      <c r="D186" s="2"/>
      <c r="E186" s="5">
        <v>3</v>
      </c>
    </row>
    <row r="187" spans="1:5" ht="35.25" customHeight="1">
      <c r="A187" s="178" t="s">
        <v>54</v>
      </c>
      <c r="B187" s="179"/>
      <c r="C187" s="179"/>
      <c r="D187" s="2"/>
      <c r="E187" s="5">
        <v>3</v>
      </c>
    </row>
    <row r="188" spans="1:5" ht="35.25" customHeight="1">
      <c r="A188" s="178" t="s">
        <v>55</v>
      </c>
      <c r="B188" s="179"/>
      <c r="C188" s="179"/>
      <c r="D188" s="2"/>
      <c r="E188" s="5">
        <v>3</v>
      </c>
    </row>
    <row r="189" spans="1:5" ht="35.25" customHeight="1">
      <c r="A189" s="272" t="s">
        <v>381</v>
      </c>
      <c r="B189" s="273"/>
      <c r="C189" s="273"/>
      <c r="D189" s="33" t="s">
        <v>3</v>
      </c>
      <c r="E189" s="5"/>
    </row>
    <row r="190" spans="1:5" ht="35.25" customHeight="1">
      <c r="A190" s="178" t="s">
        <v>388</v>
      </c>
      <c r="B190" s="179"/>
      <c r="C190" s="179"/>
      <c r="D190" s="2"/>
      <c r="E190" s="5">
        <v>3</v>
      </c>
    </row>
    <row r="191" spans="1:5" ht="35.25" customHeight="1">
      <c r="A191" s="178" t="s">
        <v>389</v>
      </c>
      <c r="B191" s="179"/>
      <c r="C191" s="179"/>
      <c r="D191" s="2"/>
      <c r="E191" s="5">
        <v>3</v>
      </c>
    </row>
    <row r="192" spans="1:5" ht="35.25" customHeight="1">
      <c r="A192" s="178" t="s">
        <v>390</v>
      </c>
      <c r="B192" s="179"/>
      <c r="C192" s="179"/>
      <c r="D192" s="2"/>
      <c r="E192" s="5">
        <v>3</v>
      </c>
    </row>
    <row r="193" spans="1:5" ht="35.25" customHeight="1">
      <c r="A193" s="212" t="s">
        <v>391</v>
      </c>
      <c r="B193" s="213"/>
      <c r="C193" s="213"/>
      <c r="D193" s="2"/>
      <c r="E193" s="5">
        <v>3</v>
      </c>
    </row>
    <row r="194" spans="1:5" ht="35.25" customHeight="1">
      <c r="A194" s="178" t="s">
        <v>392</v>
      </c>
      <c r="B194" s="179"/>
      <c r="C194" s="179"/>
      <c r="D194" s="2"/>
      <c r="E194" s="5">
        <v>3</v>
      </c>
    </row>
    <row r="195" spans="1:5" ht="35.25" customHeight="1">
      <c r="A195" s="178" t="s">
        <v>393</v>
      </c>
      <c r="B195" s="179"/>
      <c r="C195" s="179"/>
      <c r="D195" s="2"/>
      <c r="E195" s="5">
        <v>3</v>
      </c>
    </row>
    <row r="196" spans="1:5" ht="35.25" customHeight="1">
      <c r="A196" s="181" t="s">
        <v>173</v>
      </c>
      <c r="B196" s="181"/>
      <c r="C196" s="181"/>
      <c r="D196" s="38">
        <f>SUM(D174:D195)</f>
        <v>0</v>
      </c>
      <c r="E196" s="5">
        <f>SUM(E174:E195)</f>
        <v>60</v>
      </c>
    </row>
    <row r="197" spans="1:5" ht="35.25" customHeight="1" thickBot="1">
      <c r="A197" s="45" t="s">
        <v>106</v>
      </c>
      <c r="B197" s="164" t="s">
        <v>131</v>
      </c>
      <c r="C197" s="164"/>
      <c r="D197" s="164"/>
      <c r="E197" s="5"/>
    </row>
    <row r="198" spans="1:5" ht="35.25" customHeight="1">
      <c r="A198" s="165" t="s">
        <v>174</v>
      </c>
      <c r="B198" s="166"/>
      <c r="C198" s="40" t="s">
        <v>152</v>
      </c>
      <c r="D198" s="41" t="s">
        <v>153</v>
      </c>
      <c r="E198" s="9"/>
    </row>
    <row r="199" spans="1:5" ht="35.25" customHeight="1" thickBot="1">
      <c r="A199" s="167"/>
      <c r="B199" s="168"/>
      <c r="C199" s="42">
        <f>D196</f>
        <v>0</v>
      </c>
      <c r="D199" s="43">
        <f>C199/60*100</f>
        <v>0</v>
      </c>
      <c r="E199" s="9"/>
    </row>
    <row r="200" spans="1:5" ht="35.25" customHeight="1" thickBot="1">
      <c r="A200" s="250"/>
      <c r="B200" s="251"/>
      <c r="C200" s="251"/>
      <c r="D200" s="252"/>
      <c r="E200" s="9"/>
    </row>
    <row r="201" spans="1:5" ht="35.25" customHeight="1">
      <c r="A201" s="165" t="s">
        <v>175</v>
      </c>
      <c r="B201" s="166"/>
      <c r="C201" s="40" t="s">
        <v>176</v>
      </c>
      <c r="D201" s="46" t="s">
        <v>177</v>
      </c>
      <c r="E201" s="9"/>
    </row>
    <row r="202" spans="1:5" ht="35.25" customHeight="1" thickBot="1">
      <c r="A202" s="167"/>
      <c r="B202" s="168"/>
      <c r="C202" s="47">
        <f>C122+C147+C169+C199</f>
        <v>0</v>
      </c>
      <c r="D202" s="48">
        <f>C202/195*100</f>
        <v>0</v>
      </c>
      <c r="E202" s="9">
        <f>E119+E144+E166+E196</f>
        <v>195</v>
      </c>
    </row>
    <row r="203" spans="1:5" ht="35.25" customHeight="1">
      <c r="A203" s="157"/>
      <c r="B203" s="157"/>
      <c r="C203" s="157"/>
      <c r="D203" s="157"/>
      <c r="E203" s="9"/>
    </row>
    <row r="204" spans="1:5" ht="35.25" customHeight="1">
      <c r="A204" s="342" t="s">
        <v>415</v>
      </c>
      <c r="B204" s="342"/>
      <c r="C204" s="342"/>
      <c r="D204" s="342"/>
      <c r="E204" s="9"/>
    </row>
    <row r="205" spans="1:5" ht="35.25" customHeight="1">
      <c r="A205" s="178" t="s">
        <v>178</v>
      </c>
      <c r="B205" s="179"/>
      <c r="C205" s="179"/>
      <c r="D205" s="180"/>
      <c r="E205" s="9"/>
    </row>
    <row r="206" spans="1:5" ht="35.25" customHeight="1">
      <c r="A206" s="173" t="s">
        <v>406</v>
      </c>
      <c r="B206" s="174"/>
      <c r="C206" s="174"/>
      <c r="D206" s="32" t="s">
        <v>8</v>
      </c>
      <c r="E206" s="9"/>
    </row>
    <row r="207" spans="1:5" ht="35.25" customHeight="1">
      <c r="A207" s="173" t="s">
        <v>164</v>
      </c>
      <c r="B207" s="174"/>
      <c r="C207" s="174"/>
      <c r="D207" s="33" t="s">
        <v>3</v>
      </c>
      <c r="E207" s="9"/>
    </row>
    <row r="208" spans="1:5" ht="35.25" customHeight="1">
      <c r="A208" s="178" t="s">
        <v>56</v>
      </c>
      <c r="B208" s="179"/>
      <c r="C208" s="179"/>
      <c r="D208" s="77"/>
      <c r="E208" s="8">
        <v>3</v>
      </c>
    </row>
    <row r="209" spans="1:5" ht="35.25" customHeight="1">
      <c r="A209" s="178" t="s">
        <v>57</v>
      </c>
      <c r="B209" s="179"/>
      <c r="C209" s="179"/>
      <c r="D209" s="77"/>
      <c r="E209" s="8">
        <v>3</v>
      </c>
    </row>
    <row r="210" spans="1:5" ht="35.25" customHeight="1">
      <c r="A210" s="178" t="s">
        <v>58</v>
      </c>
      <c r="B210" s="179"/>
      <c r="C210" s="179"/>
      <c r="D210" s="77"/>
      <c r="E210" s="8">
        <v>3</v>
      </c>
    </row>
    <row r="211" spans="1:5" ht="35.25" customHeight="1">
      <c r="A211" s="212" t="s">
        <v>59</v>
      </c>
      <c r="B211" s="213"/>
      <c r="C211" s="213"/>
      <c r="D211" s="77"/>
      <c r="E211" s="8">
        <v>3</v>
      </c>
    </row>
    <row r="212" spans="1:5" ht="35.25" customHeight="1">
      <c r="A212" s="173" t="s">
        <v>150</v>
      </c>
      <c r="B212" s="174"/>
      <c r="C212" s="174"/>
      <c r="D212" s="33" t="s">
        <v>3</v>
      </c>
      <c r="E212" s="9"/>
    </row>
    <row r="213" spans="1:5" ht="35.25" customHeight="1">
      <c r="A213" s="178" t="s">
        <v>60</v>
      </c>
      <c r="B213" s="179"/>
      <c r="C213" s="179"/>
      <c r="D213" s="2"/>
      <c r="E213" s="8">
        <v>3</v>
      </c>
    </row>
    <row r="214" spans="1:5" ht="35.25" customHeight="1">
      <c r="A214" s="178" t="s">
        <v>61</v>
      </c>
      <c r="B214" s="179"/>
      <c r="C214" s="179"/>
      <c r="D214" s="2"/>
      <c r="E214" s="8">
        <v>3</v>
      </c>
    </row>
    <row r="215" spans="1:5" ht="35.25" customHeight="1">
      <c r="A215" s="272" t="s">
        <v>381</v>
      </c>
      <c r="B215" s="273"/>
      <c r="C215" s="273"/>
      <c r="D215" s="33" t="s">
        <v>3</v>
      </c>
      <c r="E215" s="8"/>
    </row>
    <row r="216" spans="1:5" ht="35.25" customHeight="1">
      <c r="A216" s="263" t="s">
        <v>396</v>
      </c>
      <c r="B216" s="264"/>
      <c r="C216" s="264"/>
      <c r="D216" s="2"/>
      <c r="E216" s="8">
        <v>3</v>
      </c>
    </row>
    <row r="217" spans="1:5" ht="35.25" customHeight="1">
      <c r="A217" s="263" t="s">
        <v>397</v>
      </c>
      <c r="B217" s="264"/>
      <c r="C217" s="264"/>
      <c r="D217" s="2"/>
      <c r="E217" s="8">
        <v>3</v>
      </c>
    </row>
    <row r="218" spans="1:5" ht="35.25" customHeight="1">
      <c r="A218" s="263" t="s">
        <v>398</v>
      </c>
      <c r="B218" s="264"/>
      <c r="C218" s="264"/>
      <c r="D218" s="2"/>
      <c r="E218" s="8">
        <v>3</v>
      </c>
    </row>
    <row r="219" spans="1:5" ht="35.25" customHeight="1">
      <c r="A219" s="265" t="s">
        <v>399</v>
      </c>
      <c r="B219" s="266"/>
      <c r="C219" s="266"/>
      <c r="D219" s="2"/>
      <c r="E219" s="8">
        <v>3</v>
      </c>
    </row>
    <row r="220" spans="1:5" ht="35.25" customHeight="1">
      <c r="A220" s="181" t="s">
        <v>181</v>
      </c>
      <c r="B220" s="181"/>
      <c r="C220" s="181"/>
      <c r="D220" s="38">
        <f>SUM(D208:D219)</f>
        <v>0</v>
      </c>
      <c r="E220" s="9">
        <f>SUM(E208:E219)</f>
        <v>30</v>
      </c>
    </row>
    <row r="221" spans="1:5" ht="35.25" customHeight="1" thickBot="1">
      <c r="A221" s="49" t="s">
        <v>106</v>
      </c>
      <c r="B221" s="164" t="s">
        <v>131</v>
      </c>
      <c r="C221" s="164"/>
      <c r="D221" s="164"/>
      <c r="E221" s="9"/>
    </row>
    <row r="222" spans="1:5" ht="35.25" customHeight="1">
      <c r="A222" s="165" t="s">
        <v>182</v>
      </c>
      <c r="B222" s="166"/>
      <c r="C222" s="40" t="s">
        <v>152</v>
      </c>
      <c r="D222" s="41" t="s">
        <v>153</v>
      </c>
      <c r="E222" s="9"/>
    </row>
    <row r="223" spans="1:5" ht="35.25" customHeight="1" thickBot="1">
      <c r="A223" s="167"/>
      <c r="B223" s="168"/>
      <c r="C223" s="50">
        <f>D220</f>
        <v>0</v>
      </c>
      <c r="D223" s="43">
        <f>C223/30*100</f>
        <v>0</v>
      </c>
      <c r="E223" s="9"/>
    </row>
    <row r="224" spans="1:5" ht="35.25" customHeight="1">
      <c r="A224" s="260"/>
      <c r="B224" s="261"/>
      <c r="C224" s="261"/>
      <c r="D224" s="262"/>
      <c r="E224" s="9"/>
    </row>
    <row r="225" spans="1:5" ht="35.25" customHeight="1">
      <c r="A225" s="169" t="s">
        <v>179</v>
      </c>
      <c r="B225" s="170"/>
      <c r="C225" s="170"/>
      <c r="D225" s="256"/>
      <c r="E225" s="9"/>
    </row>
    <row r="226" spans="1:5" ht="35.25" customHeight="1">
      <c r="A226" s="185" t="s">
        <v>405</v>
      </c>
      <c r="B226" s="186"/>
      <c r="C226" s="187"/>
      <c r="D226" s="32" t="s">
        <v>8</v>
      </c>
      <c r="E226" s="9"/>
    </row>
    <row r="227" spans="1:5" ht="35.25" customHeight="1">
      <c r="A227" s="173" t="s">
        <v>185</v>
      </c>
      <c r="B227" s="174"/>
      <c r="C227" s="174"/>
      <c r="D227" s="33" t="s">
        <v>3</v>
      </c>
      <c r="E227" s="9"/>
    </row>
    <row r="228" spans="1:5" ht="35.25" customHeight="1">
      <c r="A228" s="169" t="s">
        <v>62</v>
      </c>
      <c r="B228" s="170"/>
      <c r="C228" s="171"/>
      <c r="D228" s="78"/>
      <c r="E228" s="8">
        <v>3</v>
      </c>
    </row>
    <row r="229" spans="1:5" ht="35.25" customHeight="1">
      <c r="A229" s="169" t="s">
        <v>63</v>
      </c>
      <c r="B229" s="170"/>
      <c r="C229" s="171"/>
      <c r="D229" s="78"/>
      <c r="E229" s="8">
        <v>3</v>
      </c>
    </row>
    <row r="230" spans="1:5" ht="35.25" customHeight="1">
      <c r="A230" s="169" t="s">
        <v>64</v>
      </c>
      <c r="B230" s="170"/>
      <c r="C230" s="171"/>
      <c r="D230" s="78"/>
      <c r="E230" s="8">
        <v>3</v>
      </c>
    </row>
    <row r="231" spans="1:5" ht="35.25" customHeight="1">
      <c r="A231" s="185" t="s">
        <v>150</v>
      </c>
      <c r="B231" s="186"/>
      <c r="C231" s="187"/>
      <c r="D231" s="33" t="s">
        <v>3</v>
      </c>
      <c r="E231" s="9"/>
    </row>
    <row r="232" spans="1:5" ht="35.25" customHeight="1">
      <c r="A232" s="169" t="s">
        <v>65</v>
      </c>
      <c r="B232" s="170"/>
      <c r="C232" s="171"/>
      <c r="D232" s="79"/>
      <c r="E232" s="8">
        <v>3</v>
      </c>
    </row>
    <row r="233" spans="1:5" ht="35.25" customHeight="1">
      <c r="A233" s="169" t="s">
        <v>66</v>
      </c>
      <c r="B233" s="170"/>
      <c r="C233" s="171"/>
      <c r="D233" s="79"/>
      <c r="E233" s="8">
        <v>3</v>
      </c>
    </row>
    <row r="234" spans="1:5" ht="35.25" customHeight="1">
      <c r="A234" s="169" t="s">
        <v>67</v>
      </c>
      <c r="B234" s="170"/>
      <c r="C234" s="171"/>
      <c r="D234" s="79"/>
      <c r="E234" s="8">
        <v>3</v>
      </c>
    </row>
    <row r="235" spans="1:5" ht="35.25" customHeight="1">
      <c r="A235" s="247" t="s">
        <v>381</v>
      </c>
      <c r="B235" s="248"/>
      <c r="C235" s="249"/>
      <c r="D235" s="33" t="s">
        <v>3</v>
      </c>
      <c r="E235" s="8"/>
    </row>
    <row r="236" spans="1:5" ht="35.25" customHeight="1">
      <c r="A236" s="244" t="s">
        <v>400</v>
      </c>
      <c r="B236" s="245"/>
      <c r="C236" s="246"/>
      <c r="D236" s="79"/>
      <c r="E236" s="8">
        <v>3</v>
      </c>
    </row>
    <row r="237" spans="1:5" ht="35.25" customHeight="1">
      <c r="A237" s="244" t="s">
        <v>401</v>
      </c>
      <c r="B237" s="245"/>
      <c r="C237" s="246"/>
      <c r="D237" s="79"/>
      <c r="E237" s="8">
        <v>3</v>
      </c>
    </row>
    <row r="238" spans="1:5" ht="35.25" customHeight="1">
      <c r="A238" s="244" t="s">
        <v>402</v>
      </c>
      <c r="B238" s="245"/>
      <c r="C238" s="246"/>
      <c r="D238" s="79"/>
      <c r="E238" s="8">
        <v>3</v>
      </c>
    </row>
    <row r="239" spans="1:5" ht="35.25" customHeight="1">
      <c r="A239" s="244" t="s">
        <v>403</v>
      </c>
      <c r="B239" s="245"/>
      <c r="C239" s="246"/>
      <c r="D239" s="79"/>
      <c r="E239" s="8">
        <v>3</v>
      </c>
    </row>
    <row r="240" spans="1:5" ht="35.25" customHeight="1">
      <c r="A240" s="244" t="s">
        <v>404</v>
      </c>
      <c r="B240" s="245"/>
      <c r="C240" s="246"/>
      <c r="D240" s="79"/>
      <c r="E240" s="8">
        <v>3</v>
      </c>
    </row>
    <row r="241" spans="1:5" ht="35.25" customHeight="1">
      <c r="A241" s="181" t="s">
        <v>183</v>
      </c>
      <c r="B241" s="181"/>
      <c r="C241" s="181"/>
      <c r="D241" s="38">
        <f>SUM(D228:D240)</f>
        <v>0</v>
      </c>
      <c r="E241" s="9">
        <f>SUM(E228:E240)</f>
        <v>33</v>
      </c>
    </row>
    <row r="242" spans="1:5" ht="35.25" customHeight="1" thickBot="1">
      <c r="A242" s="45" t="s">
        <v>106</v>
      </c>
      <c r="B242" s="164" t="s">
        <v>131</v>
      </c>
      <c r="C242" s="164"/>
      <c r="D242" s="164"/>
      <c r="E242" s="9"/>
    </row>
    <row r="243" spans="1:5" ht="35.25" customHeight="1">
      <c r="A243" s="165" t="s">
        <v>184</v>
      </c>
      <c r="B243" s="166"/>
      <c r="C243" s="40" t="s">
        <v>152</v>
      </c>
      <c r="D243" s="41" t="s">
        <v>153</v>
      </c>
      <c r="E243" s="9"/>
    </row>
    <row r="244" spans="1:5" ht="35.25" customHeight="1" thickBot="1">
      <c r="A244" s="167"/>
      <c r="B244" s="168"/>
      <c r="C244" s="51">
        <f>D241</f>
        <v>0</v>
      </c>
      <c r="D244" s="52">
        <f>C244/33*100</f>
        <v>0</v>
      </c>
      <c r="E244" s="9"/>
    </row>
    <row r="245" spans="1:5" ht="35.25" customHeight="1">
      <c r="A245" s="257"/>
      <c r="B245" s="258"/>
      <c r="C245" s="258"/>
      <c r="D245" s="259"/>
      <c r="E245" s="9"/>
    </row>
    <row r="246" spans="1:5" ht="35.25" customHeight="1">
      <c r="A246" s="178" t="s">
        <v>163</v>
      </c>
      <c r="B246" s="179"/>
      <c r="C246" s="179"/>
      <c r="D246" s="180"/>
      <c r="E246" s="9"/>
    </row>
    <row r="247" spans="1:5" ht="35.25" customHeight="1">
      <c r="A247" s="173" t="s">
        <v>411</v>
      </c>
      <c r="B247" s="174"/>
      <c r="C247" s="174"/>
      <c r="D247" s="32" t="s">
        <v>8</v>
      </c>
      <c r="E247" s="9"/>
    </row>
    <row r="248" spans="1:5" ht="35.25" customHeight="1">
      <c r="A248" s="173" t="s">
        <v>149</v>
      </c>
      <c r="B248" s="174"/>
      <c r="C248" s="174"/>
      <c r="D248" s="33" t="s">
        <v>3</v>
      </c>
      <c r="E248" s="9"/>
    </row>
    <row r="249" spans="1:5" ht="35.25" customHeight="1">
      <c r="A249" s="169" t="s">
        <v>68</v>
      </c>
      <c r="B249" s="170"/>
      <c r="C249" s="171"/>
      <c r="D249" s="76"/>
      <c r="E249" s="8">
        <v>3</v>
      </c>
    </row>
    <row r="250" spans="1:5" ht="35.25" customHeight="1">
      <c r="A250" s="169" t="s">
        <v>69</v>
      </c>
      <c r="B250" s="170"/>
      <c r="C250" s="171"/>
      <c r="D250" s="76"/>
      <c r="E250" s="8">
        <v>3</v>
      </c>
    </row>
    <row r="251" spans="1:5" ht="35.25" customHeight="1">
      <c r="A251" s="169" t="s">
        <v>70</v>
      </c>
      <c r="B251" s="170"/>
      <c r="C251" s="171"/>
      <c r="D251" s="76"/>
      <c r="E251" s="8">
        <v>3</v>
      </c>
    </row>
    <row r="252" spans="1:5" ht="35.25" customHeight="1">
      <c r="A252" s="169" t="s">
        <v>71</v>
      </c>
      <c r="B252" s="170"/>
      <c r="C252" s="171"/>
      <c r="D252" s="76"/>
      <c r="E252" s="8">
        <v>3</v>
      </c>
    </row>
    <row r="253" spans="1:5" ht="35.25" customHeight="1">
      <c r="A253" s="169" t="s">
        <v>72</v>
      </c>
      <c r="B253" s="170"/>
      <c r="C253" s="171"/>
      <c r="D253" s="76"/>
      <c r="E253" s="8">
        <v>3</v>
      </c>
    </row>
    <row r="254" spans="1:5" ht="35.25" customHeight="1">
      <c r="A254" s="169" t="s">
        <v>73</v>
      </c>
      <c r="B254" s="170"/>
      <c r="C254" s="171"/>
      <c r="D254" s="76"/>
      <c r="E254" s="8">
        <v>3</v>
      </c>
    </row>
    <row r="255" spans="1:5" ht="35.25" customHeight="1">
      <c r="A255" s="169" t="s">
        <v>74</v>
      </c>
      <c r="B255" s="170"/>
      <c r="C255" s="171"/>
      <c r="D255" s="76"/>
      <c r="E255" s="8">
        <v>3</v>
      </c>
    </row>
    <row r="256" spans="1:5" ht="35.25" customHeight="1">
      <c r="A256" s="169" t="s">
        <v>75</v>
      </c>
      <c r="B256" s="170"/>
      <c r="C256" s="171"/>
      <c r="D256" s="76"/>
      <c r="E256" s="8">
        <v>3</v>
      </c>
    </row>
    <row r="257" spans="1:5" ht="35.25" customHeight="1">
      <c r="A257" s="169" t="s">
        <v>76</v>
      </c>
      <c r="B257" s="170"/>
      <c r="C257" s="171"/>
      <c r="D257" s="76"/>
      <c r="E257" s="8">
        <v>3</v>
      </c>
    </row>
    <row r="258" spans="1:5" ht="35.25" customHeight="1">
      <c r="A258" s="185" t="s">
        <v>150</v>
      </c>
      <c r="B258" s="186"/>
      <c r="C258" s="187"/>
      <c r="D258" s="33" t="s">
        <v>3</v>
      </c>
      <c r="E258" s="9"/>
    </row>
    <row r="259" spans="1:5" ht="35.25" customHeight="1">
      <c r="A259" s="169" t="s">
        <v>454</v>
      </c>
      <c r="B259" s="170"/>
      <c r="C259" s="171"/>
      <c r="D259" s="2"/>
      <c r="E259" s="8">
        <v>3</v>
      </c>
    </row>
    <row r="260" spans="1:5" ht="35.25" customHeight="1">
      <c r="A260" s="169" t="s">
        <v>77</v>
      </c>
      <c r="B260" s="170"/>
      <c r="C260" s="171"/>
      <c r="D260" s="2"/>
      <c r="E260" s="8">
        <v>3</v>
      </c>
    </row>
    <row r="261" spans="1:5" ht="35.25" customHeight="1">
      <c r="A261" s="169" t="s">
        <v>78</v>
      </c>
      <c r="B261" s="170"/>
      <c r="C261" s="171"/>
      <c r="D261" s="2"/>
      <c r="E261" s="8">
        <v>3</v>
      </c>
    </row>
    <row r="262" spans="1:5" ht="35.25" customHeight="1">
      <c r="A262" s="169" t="s">
        <v>79</v>
      </c>
      <c r="B262" s="170"/>
      <c r="C262" s="171"/>
      <c r="D262" s="2"/>
      <c r="E262" s="8">
        <v>3</v>
      </c>
    </row>
    <row r="263" spans="1:5" ht="35.25" customHeight="1">
      <c r="A263" s="169" t="s">
        <v>80</v>
      </c>
      <c r="B263" s="170"/>
      <c r="C263" s="171"/>
      <c r="D263" s="2"/>
      <c r="E263" s="8">
        <v>3</v>
      </c>
    </row>
    <row r="264" spans="1:5" ht="35.25" customHeight="1">
      <c r="A264" s="169" t="s">
        <v>81</v>
      </c>
      <c r="B264" s="170"/>
      <c r="C264" s="171"/>
      <c r="D264" s="2"/>
      <c r="E264" s="8">
        <v>3</v>
      </c>
    </row>
    <row r="265" spans="1:5" ht="35.25" customHeight="1">
      <c r="A265" s="169" t="s">
        <v>82</v>
      </c>
      <c r="B265" s="170"/>
      <c r="C265" s="171"/>
      <c r="D265" s="2"/>
      <c r="E265" s="8">
        <v>3</v>
      </c>
    </row>
    <row r="266" spans="1:5" ht="35.25" customHeight="1">
      <c r="A266" s="169" t="s">
        <v>83</v>
      </c>
      <c r="B266" s="170"/>
      <c r="C266" s="171"/>
      <c r="D266" s="2"/>
      <c r="E266" s="8">
        <v>3</v>
      </c>
    </row>
    <row r="267" spans="1:5" ht="35.25" customHeight="1">
      <c r="A267" s="169" t="s">
        <v>84</v>
      </c>
      <c r="B267" s="170"/>
      <c r="C267" s="171"/>
      <c r="D267" s="2"/>
      <c r="E267" s="8">
        <v>3</v>
      </c>
    </row>
    <row r="268" spans="1:5" ht="35.25" customHeight="1">
      <c r="A268" s="247" t="s">
        <v>381</v>
      </c>
      <c r="B268" s="248"/>
      <c r="C268" s="249"/>
      <c r="D268" s="33" t="s">
        <v>3</v>
      </c>
      <c r="E268" s="8"/>
    </row>
    <row r="269" spans="1:5" ht="35.25" customHeight="1">
      <c r="A269" s="244" t="s">
        <v>408</v>
      </c>
      <c r="B269" s="245"/>
      <c r="C269" s="246"/>
      <c r="D269" s="2"/>
      <c r="E269" s="8">
        <v>3</v>
      </c>
    </row>
    <row r="270" spans="1:5" ht="35.25" customHeight="1">
      <c r="A270" s="244" t="s">
        <v>409</v>
      </c>
      <c r="B270" s="245"/>
      <c r="C270" s="246"/>
      <c r="D270" s="2"/>
      <c r="E270" s="8">
        <v>3</v>
      </c>
    </row>
    <row r="271" spans="1:5" ht="35.25" customHeight="1">
      <c r="A271" s="244" t="s">
        <v>410</v>
      </c>
      <c r="B271" s="245"/>
      <c r="C271" s="246"/>
      <c r="D271" s="2"/>
      <c r="E271" s="8">
        <v>3</v>
      </c>
    </row>
    <row r="272" spans="1:5" ht="35.25" customHeight="1">
      <c r="A272" s="181" t="s">
        <v>186</v>
      </c>
      <c r="B272" s="181"/>
      <c r="C272" s="181"/>
      <c r="D272" s="38">
        <f>SUM(D249:D271)</f>
        <v>0</v>
      </c>
      <c r="E272" s="9">
        <f>SUM(E249:E271)</f>
        <v>63</v>
      </c>
    </row>
    <row r="273" spans="1:5" ht="35.25" customHeight="1" thickBot="1">
      <c r="A273" s="39" t="s">
        <v>106</v>
      </c>
      <c r="B273" s="164" t="s">
        <v>131</v>
      </c>
      <c r="C273" s="164"/>
      <c r="D273" s="164"/>
      <c r="E273" s="9"/>
    </row>
    <row r="274" spans="1:5" ht="35.25" customHeight="1">
      <c r="A274" s="165" t="s">
        <v>187</v>
      </c>
      <c r="B274" s="166"/>
      <c r="C274" s="40" t="s">
        <v>152</v>
      </c>
      <c r="D274" s="41" t="s">
        <v>153</v>
      </c>
      <c r="E274" s="9"/>
    </row>
    <row r="275" spans="1:5" ht="35.25" customHeight="1" thickBot="1">
      <c r="A275" s="167"/>
      <c r="B275" s="168"/>
      <c r="C275" s="42">
        <f>D272</f>
        <v>0</v>
      </c>
      <c r="D275" s="43">
        <f>C275/63*100</f>
        <v>0</v>
      </c>
      <c r="E275" s="9"/>
    </row>
    <row r="276" spans="1:5" ht="35.25" customHeight="1">
      <c r="A276" s="175"/>
      <c r="B276" s="176"/>
      <c r="C276" s="176"/>
      <c r="D276" s="177"/>
      <c r="E276" s="9"/>
    </row>
    <row r="277" spans="1:5" ht="35.25" customHeight="1">
      <c r="A277" s="178" t="s">
        <v>180</v>
      </c>
      <c r="B277" s="179"/>
      <c r="C277" s="179"/>
      <c r="D277" s="180"/>
      <c r="E277" s="9"/>
    </row>
    <row r="278" spans="1:5" ht="35.25" customHeight="1">
      <c r="A278" s="173" t="s">
        <v>414</v>
      </c>
      <c r="B278" s="174"/>
      <c r="C278" s="174"/>
      <c r="D278" s="32" t="s">
        <v>8</v>
      </c>
      <c r="E278" s="9"/>
    </row>
    <row r="279" spans="1:5" ht="35.25" customHeight="1">
      <c r="A279" s="173" t="s">
        <v>164</v>
      </c>
      <c r="B279" s="174"/>
      <c r="C279" s="174"/>
      <c r="D279" s="33" t="s">
        <v>3</v>
      </c>
      <c r="E279" s="9"/>
    </row>
    <row r="280" spans="1:5" ht="35.25" customHeight="1">
      <c r="A280" s="169" t="s">
        <v>85</v>
      </c>
      <c r="B280" s="170"/>
      <c r="C280" s="171"/>
      <c r="D280" s="76"/>
      <c r="E280" s="8">
        <v>3</v>
      </c>
    </row>
    <row r="281" spans="1:5" ht="35.25" customHeight="1">
      <c r="A281" s="169" t="s">
        <v>86</v>
      </c>
      <c r="B281" s="170"/>
      <c r="C281" s="171"/>
      <c r="D281" s="76"/>
      <c r="E281" s="8">
        <v>3</v>
      </c>
    </row>
    <row r="282" spans="1:5" ht="35.25" customHeight="1">
      <c r="A282" s="169" t="s">
        <v>87</v>
      </c>
      <c r="B282" s="170"/>
      <c r="C282" s="171"/>
      <c r="D282" s="76"/>
      <c r="E282" s="8">
        <v>3</v>
      </c>
    </row>
    <row r="283" spans="1:5" ht="35.25" customHeight="1">
      <c r="A283" s="169" t="s">
        <v>88</v>
      </c>
      <c r="B283" s="170"/>
      <c r="C283" s="171"/>
      <c r="D283" s="76"/>
      <c r="E283" s="8">
        <v>3</v>
      </c>
    </row>
    <row r="284" spans="1:5" ht="35.25" customHeight="1">
      <c r="A284" s="169" t="s">
        <v>89</v>
      </c>
      <c r="B284" s="170"/>
      <c r="C284" s="171"/>
      <c r="D284" s="76"/>
      <c r="E284" s="8">
        <v>3</v>
      </c>
    </row>
    <row r="285" spans="1:5" ht="35.25" customHeight="1">
      <c r="A285" s="169" t="s">
        <v>90</v>
      </c>
      <c r="B285" s="170"/>
      <c r="C285" s="171"/>
      <c r="D285" s="76"/>
      <c r="E285" s="8">
        <v>3</v>
      </c>
    </row>
    <row r="286" spans="1:5" ht="35.25" customHeight="1">
      <c r="A286" s="169" t="s">
        <v>91</v>
      </c>
      <c r="B286" s="170"/>
      <c r="C286" s="171"/>
      <c r="D286" s="76"/>
      <c r="E286" s="8">
        <v>3</v>
      </c>
    </row>
    <row r="287" spans="1:5" ht="35.25" customHeight="1">
      <c r="A287" s="169" t="s">
        <v>92</v>
      </c>
      <c r="B287" s="170"/>
      <c r="C287" s="171"/>
      <c r="D287" s="76"/>
      <c r="E287" s="8">
        <v>3</v>
      </c>
    </row>
    <row r="288" spans="1:5" ht="35.25" customHeight="1">
      <c r="A288" s="169" t="s">
        <v>93</v>
      </c>
      <c r="B288" s="170"/>
      <c r="C288" s="171"/>
      <c r="D288" s="76"/>
      <c r="E288" s="8">
        <v>3</v>
      </c>
    </row>
    <row r="289" spans="1:5" ht="35.25" customHeight="1">
      <c r="A289" s="169" t="s">
        <v>100</v>
      </c>
      <c r="B289" s="170"/>
      <c r="C289" s="171"/>
      <c r="D289" s="76"/>
      <c r="E289" s="8">
        <v>3</v>
      </c>
    </row>
    <row r="290" spans="1:5" ht="35.25" customHeight="1">
      <c r="A290" s="169" t="s">
        <v>101</v>
      </c>
      <c r="B290" s="170"/>
      <c r="C290" s="171"/>
      <c r="D290" s="76"/>
      <c r="E290" s="8">
        <v>3</v>
      </c>
    </row>
    <row r="291" spans="1:5" ht="35.25" customHeight="1">
      <c r="A291" s="169" t="s">
        <v>102</v>
      </c>
      <c r="B291" s="170"/>
      <c r="C291" s="171"/>
      <c r="D291" s="76"/>
      <c r="E291" s="8">
        <v>3</v>
      </c>
    </row>
    <row r="292" spans="1:5" ht="35.25" customHeight="1">
      <c r="A292" s="169" t="s">
        <v>103</v>
      </c>
      <c r="B292" s="170"/>
      <c r="C292" s="171"/>
      <c r="D292" s="76"/>
      <c r="E292" s="8">
        <v>3</v>
      </c>
    </row>
    <row r="293" spans="1:5" ht="35.25" customHeight="1">
      <c r="A293" s="185" t="s">
        <v>150</v>
      </c>
      <c r="B293" s="186"/>
      <c r="C293" s="187"/>
      <c r="D293" s="33" t="s">
        <v>3</v>
      </c>
      <c r="E293" s="9"/>
    </row>
    <row r="294" spans="1:5" ht="35.25" customHeight="1">
      <c r="A294" s="169" t="s">
        <v>94</v>
      </c>
      <c r="B294" s="170"/>
      <c r="C294" s="171"/>
      <c r="D294" s="2"/>
      <c r="E294" s="8">
        <v>3</v>
      </c>
    </row>
    <row r="295" spans="1:5" ht="35.25" customHeight="1">
      <c r="A295" s="169" t="s">
        <v>95</v>
      </c>
      <c r="B295" s="170"/>
      <c r="C295" s="171"/>
      <c r="D295" s="2"/>
      <c r="E295" s="8">
        <v>3</v>
      </c>
    </row>
    <row r="296" spans="1:5" ht="35.25" customHeight="1">
      <c r="A296" s="169" t="s">
        <v>96</v>
      </c>
      <c r="B296" s="170"/>
      <c r="C296" s="171"/>
      <c r="D296" s="2"/>
      <c r="E296" s="8">
        <v>3</v>
      </c>
    </row>
    <row r="297" spans="1:5" ht="35.25" customHeight="1">
      <c r="A297" s="169" t="s">
        <v>97</v>
      </c>
      <c r="B297" s="170"/>
      <c r="C297" s="171"/>
      <c r="D297" s="2"/>
      <c r="E297" s="8">
        <v>3</v>
      </c>
    </row>
    <row r="298" spans="1:5" ht="35.25" customHeight="1">
      <c r="A298" s="169" t="s">
        <v>98</v>
      </c>
      <c r="B298" s="170"/>
      <c r="C298" s="171"/>
      <c r="D298" s="2"/>
      <c r="E298" s="8">
        <v>3</v>
      </c>
    </row>
    <row r="299" spans="1:5" ht="35.25" customHeight="1">
      <c r="A299" s="169" t="s">
        <v>99</v>
      </c>
      <c r="B299" s="170"/>
      <c r="C299" s="171"/>
      <c r="D299" s="2"/>
      <c r="E299" s="8">
        <v>3</v>
      </c>
    </row>
    <row r="300" spans="1:5" ht="35.25" customHeight="1">
      <c r="A300" s="247" t="s">
        <v>381</v>
      </c>
      <c r="B300" s="248"/>
      <c r="C300" s="249"/>
      <c r="D300" s="33" t="s">
        <v>3</v>
      </c>
      <c r="E300" s="8"/>
    </row>
    <row r="301" spans="1:5" ht="35.25" customHeight="1">
      <c r="A301" s="244" t="s">
        <v>412</v>
      </c>
      <c r="B301" s="245"/>
      <c r="C301" s="246"/>
      <c r="D301" s="2"/>
      <c r="E301" s="8">
        <v>3</v>
      </c>
    </row>
    <row r="302" spans="1:5" ht="35.25" customHeight="1">
      <c r="A302" s="244" t="s">
        <v>413</v>
      </c>
      <c r="B302" s="245"/>
      <c r="C302" s="246"/>
      <c r="D302" s="2"/>
      <c r="E302" s="8">
        <v>3</v>
      </c>
    </row>
    <row r="303" spans="1:5" ht="35.25" customHeight="1">
      <c r="A303" s="181" t="s">
        <v>188</v>
      </c>
      <c r="B303" s="181"/>
      <c r="C303" s="181"/>
      <c r="D303" s="38">
        <f>SUM(D280:D302)</f>
        <v>0</v>
      </c>
      <c r="E303" s="9">
        <f>SUM(E280:E302)</f>
        <v>63</v>
      </c>
    </row>
    <row r="304" spans="1:5" ht="35.25" customHeight="1" thickBot="1">
      <c r="A304" s="39" t="s">
        <v>106</v>
      </c>
      <c r="B304" s="164" t="s">
        <v>131</v>
      </c>
      <c r="C304" s="164"/>
      <c r="D304" s="164"/>
      <c r="E304" s="9"/>
    </row>
    <row r="305" spans="1:5" ht="35.25" customHeight="1">
      <c r="A305" s="165" t="s">
        <v>189</v>
      </c>
      <c r="B305" s="166"/>
      <c r="C305" s="40" t="s">
        <v>152</v>
      </c>
      <c r="D305" s="41" t="s">
        <v>153</v>
      </c>
      <c r="E305" s="9"/>
    </row>
    <row r="306" spans="1:5" ht="35.25" customHeight="1" thickBot="1">
      <c r="A306" s="167"/>
      <c r="B306" s="168"/>
      <c r="C306" s="51">
        <f>D303</f>
        <v>0</v>
      </c>
      <c r="D306" s="43">
        <f>C306/63*100</f>
        <v>0</v>
      </c>
      <c r="E306" s="9"/>
    </row>
    <row r="307" spans="1:5" ht="35.25" customHeight="1" thickBot="1">
      <c r="A307" s="250"/>
      <c r="B307" s="251"/>
      <c r="C307" s="251"/>
      <c r="D307" s="252"/>
      <c r="E307" s="9"/>
    </row>
    <row r="308" spans="1:5" ht="35.25" customHeight="1">
      <c r="A308" s="165" t="s">
        <v>190</v>
      </c>
      <c r="B308" s="166"/>
      <c r="C308" s="40" t="s">
        <v>176</v>
      </c>
      <c r="D308" s="46" t="s">
        <v>177</v>
      </c>
      <c r="E308" s="9"/>
    </row>
    <row r="309" spans="1:5" ht="35.25" customHeight="1" thickBot="1">
      <c r="A309" s="167"/>
      <c r="B309" s="168"/>
      <c r="C309" s="53">
        <f>C223+C244+C275+C306</f>
        <v>0</v>
      </c>
      <c r="D309" s="48">
        <f>C309/189*100</f>
        <v>0</v>
      </c>
      <c r="E309" s="9">
        <f>E220+E241+E272+E303</f>
        <v>189</v>
      </c>
    </row>
    <row r="310" spans="1:5" ht="35.25" customHeight="1" thickBot="1">
      <c r="A310" s="250"/>
      <c r="B310" s="251"/>
      <c r="C310" s="251"/>
      <c r="D310" s="252"/>
      <c r="E310" s="9"/>
    </row>
    <row r="311" spans="1:5" ht="35.25" customHeight="1">
      <c r="A311" s="349" t="s">
        <v>492</v>
      </c>
      <c r="B311" s="349"/>
      <c r="C311" s="349"/>
      <c r="D311" s="349"/>
      <c r="E311" s="9"/>
    </row>
    <row r="312" spans="1:5" ht="48" customHeight="1">
      <c r="A312" s="169" t="s">
        <v>491</v>
      </c>
      <c r="B312" s="170"/>
      <c r="C312" s="170"/>
      <c r="D312" s="256"/>
      <c r="E312" s="9"/>
    </row>
    <row r="313" spans="1:5" ht="35.25" customHeight="1">
      <c r="A313" s="185" t="s">
        <v>489</v>
      </c>
      <c r="B313" s="186"/>
      <c r="C313" s="187"/>
      <c r="D313" s="32" t="s">
        <v>8</v>
      </c>
      <c r="E313" s="9"/>
    </row>
    <row r="314" spans="1:5" ht="35.25" customHeight="1">
      <c r="A314" s="185" t="s">
        <v>164</v>
      </c>
      <c r="B314" s="186"/>
      <c r="C314" s="187"/>
      <c r="D314" s="33" t="s">
        <v>3</v>
      </c>
      <c r="E314" s="9"/>
    </row>
    <row r="315" spans="1:5" ht="35.25" customHeight="1">
      <c r="A315" s="172" t="s">
        <v>464</v>
      </c>
      <c r="B315" s="172"/>
      <c r="C315" s="172"/>
      <c r="D315" s="76"/>
      <c r="E315" s="8">
        <v>3</v>
      </c>
    </row>
    <row r="316" spans="1:5" ht="35.25" customHeight="1">
      <c r="A316" s="172" t="s">
        <v>465</v>
      </c>
      <c r="B316" s="172"/>
      <c r="C316" s="172"/>
      <c r="D316" s="76"/>
      <c r="E316" s="8">
        <v>3</v>
      </c>
    </row>
    <row r="317" spans="1:5" ht="35.25" customHeight="1">
      <c r="A317" s="172" t="s">
        <v>466</v>
      </c>
      <c r="B317" s="172"/>
      <c r="C317" s="172"/>
      <c r="D317" s="76"/>
      <c r="E317" s="8">
        <v>3</v>
      </c>
    </row>
    <row r="318" spans="1:5" ht="35.25" customHeight="1">
      <c r="A318" s="172" t="s">
        <v>467</v>
      </c>
      <c r="B318" s="172"/>
      <c r="C318" s="172"/>
      <c r="D318" s="76"/>
      <c r="E318" s="8">
        <v>3</v>
      </c>
    </row>
    <row r="319" spans="1:5" ht="35.25" customHeight="1">
      <c r="A319" s="172" t="s">
        <v>468</v>
      </c>
      <c r="B319" s="172"/>
      <c r="C319" s="172"/>
      <c r="D319" s="76"/>
      <c r="E319" s="8">
        <v>3</v>
      </c>
    </row>
    <row r="320" spans="1:5" ht="35.25" customHeight="1">
      <c r="A320" s="172" t="s">
        <v>469</v>
      </c>
      <c r="B320" s="172"/>
      <c r="C320" s="172"/>
      <c r="D320" s="76"/>
      <c r="E320" s="8">
        <v>3</v>
      </c>
    </row>
    <row r="321" spans="1:5" ht="35.25" customHeight="1">
      <c r="A321" s="172" t="s">
        <v>470</v>
      </c>
      <c r="B321" s="172"/>
      <c r="C321" s="172"/>
      <c r="D321" s="76"/>
      <c r="E321" s="8">
        <v>3</v>
      </c>
    </row>
    <row r="322" spans="1:5" ht="35.25" customHeight="1">
      <c r="A322" s="172" t="s">
        <v>471</v>
      </c>
      <c r="B322" s="172"/>
      <c r="C322" s="172"/>
      <c r="D322" s="76"/>
      <c r="E322" s="8">
        <v>3</v>
      </c>
    </row>
    <row r="323" spans="1:5" ht="35.25" customHeight="1">
      <c r="A323" s="172" t="s">
        <v>472</v>
      </c>
      <c r="B323" s="172"/>
      <c r="C323" s="172"/>
      <c r="D323" s="76"/>
      <c r="E323" s="8">
        <v>3</v>
      </c>
    </row>
    <row r="324" spans="1:5" ht="35.25" customHeight="1">
      <c r="A324" s="172" t="s">
        <v>473</v>
      </c>
      <c r="B324" s="172"/>
      <c r="C324" s="172"/>
      <c r="D324" s="76"/>
      <c r="E324" s="8">
        <v>3</v>
      </c>
    </row>
    <row r="325" spans="1:5" ht="35.25" customHeight="1">
      <c r="A325" s="185" t="s">
        <v>150</v>
      </c>
      <c r="B325" s="186"/>
      <c r="C325" s="187"/>
      <c r="D325" s="33" t="s">
        <v>3</v>
      </c>
      <c r="E325" s="9"/>
    </row>
    <row r="326" spans="1:5" ht="35.25" customHeight="1">
      <c r="A326" s="172" t="s">
        <v>474</v>
      </c>
      <c r="B326" s="172"/>
      <c r="C326" s="172"/>
      <c r="D326" s="2"/>
      <c r="E326" s="8">
        <v>3</v>
      </c>
    </row>
    <row r="327" spans="1:5" ht="35.25" customHeight="1">
      <c r="A327" s="172" t="s">
        <v>475</v>
      </c>
      <c r="B327" s="172"/>
      <c r="C327" s="172"/>
      <c r="D327" s="2"/>
      <c r="E327" s="8">
        <v>3</v>
      </c>
    </row>
    <row r="328" spans="1:5" ht="35.25" customHeight="1">
      <c r="A328" s="172" t="s">
        <v>476</v>
      </c>
      <c r="B328" s="172"/>
      <c r="C328" s="172"/>
      <c r="D328" s="2"/>
      <c r="E328" s="8">
        <v>3</v>
      </c>
    </row>
    <row r="329" spans="1:5" ht="35.25" customHeight="1">
      <c r="A329" s="172" t="s">
        <v>477</v>
      </c>
      <c r="B329" s="172"/>
      <c r="C329" s="172"/>
      <c r="D329" s="2"/>
      <c r="E329" s="8">
        <v>3</v>
      </c>
    </row>
    <row r="330" spans="1:5" ht="35.25" customHeight="1">
      <c r="A330" s="172" t="s">
        <v>478</v>
      </c>
      <c r="B330" s="172"/>
      <c r="C330" s="172"/>
      <c r="D330" s="2"/>
      <c r="E330" s="8">
        <v>3</v>
      </c>
    </row>
    <row r="331" spans="1:5" ht="35.25" customHeight="1">
      <c r="A331" s="172" t="s">
        <v>479</v>
      </c>
      <c r="B331" s="172"/>
      <c r="C331" s="172"/>
      <c r="D331" s="2"/>
      <c r="E331" s="8">
        <v>3</v>
      </c>
    </row>
    <row r="332" spans="1:5" ht="35.25" customHeight="1">
      <c r="A332" s="172" t="s">
        <v>480</v>
      </c>
      <c r="B332" s="172"/>
      <c r="C332" s="172"/>
      <c r="D332" s="2"/>
      <c r="E332" s="8">
        <v>3</v>
      </c>
    </row>
    <row r="333" spans="1:5" ht="35.25" customHeight="1">
      <c r="A333" s="172" t="s">
        <v>481</v>
      </c>
      <c r="B333" s="172"/>
      <c r="C333" s="172"/>
      <c r="D333" s="2"/>
      <c r="E333" s="8">
        <v>3</v>
      </c>
    </row>
    <row r="334" spans="1:5" ht="35.25" customHeight="1">
      <c r="A334" s="185" t="s">
        <v>381</v>
      </c>
      <c r="B334" s="186"/>
      <c r="C334" s="187"/>
      <c r="D334" s="33" t="s">
        <v>3</v>
      </c>
      <c r="E334" s="8"/>
    </row>
    <row r="335" spans="1:5" ht="35.25" customHeight="1">
      <c r="A335" s="172" t="s">
        <v>482</v>
      </c>
      <c r="B335" s="172"/>
      <c r="C335" s="172"/>
      <c r="D335" s="2"/>
      <c r="E335" s="8">
        <v>3</v>
      </c>
    </row>
    <row r="336" spans="1:5" ht="35.25" customHeight="1">
      <c r="A336" s="172" t="s">
        <v>483</v>
      </c>
      <c r="B336" s="172"/>
      <c r="C336" s="172"/>
      <c r="D336" s="2"/>
      <c r="E336" s="8">
        <v>3</v>
      </c>
    </row>
    <row r="337" spans="1:5" ht="35.25" customHeight="1">
      <c r="A337" s="172" t="s">
        <v>484</v>
      </c>
      <c r="B337" s="172"/>
      <c r="C337" s="172"/>
      <c r="D337" s="2"/>
      <c r="E337" s="8">
        <v>3</v>
      </c>
    </row>
    <row r="338" spans="1:5" ht="35.25" customHeight="1">
      <c r="A338" s="172" t="s">
        <v>485</v>
      </c>
      <c r="B338" s="172"/>
      <c r="C338" s="172"/>
      <c r="D338" s="2"/>
      <c r="E338" s="8">
        <v>3</v>
      </c>
    </row>
    <row r="339" spans="1:5" ht="35.25" customHeight="1">
      <c r="A339" s="172" t="s">
        <v>486</v>
      </c>
      <c r="B339" s="172"/>
      <c r="C339" s="172"/>
      <c r="D339" s="2"/>
      <c r="E339" s="8">
        <v>3</v>
      </c>
    </row>
    <row r="340" spans="1:5" ht="35.25" customHeight="1">
      <c r="A340" s="172" t="s">
        <v>487</v>
      </c>
      <c r="B340" s="172"/>
      <c r="C340" s="172"/>
      <c r="D340" s="2"/>
      <c r="E340" s="8">
        <v>3</v>
      </c>
    </row>
    <row r="341" spans="1:5" ht="35.25" customHeight="1">
      <c r="A341" s="172" t="s">
        <v>488</v>
      </c>
      <c r="B341" s="172"/>
      <c r="C341" s="172"/>
      <c r="D341" s="2"/>
      <c r="E341" s="8">
        <v>3</v>
      </c>
    </row>
    <row r="342" spans="1:5" ht="35.25" customHeight="1">
      <c r="A342" s="181" t="s">
        <v>191</v>
      </c>
      <c r="B342" s="181"/>
      <c r="C342" s="181"/>
      <c r="D342" s="38">
        <f>SUM(D315:D341)</f>
        <v>0</v>
      </c>
      <c r="E342" s="8">
        <f>SUM(E315:E341)</f>
        <v>75</v>
      </c>
    </row>
    <row r="343" spans="1:5" ht="61.5" customHeight="1" thickBot="1">
      <c r="A343" s="55" t="s">
        <v>106</v>
      </c>
      <c r="B343" s="164" t="s">
        <v>131</v>
      </c>
      <c r="C343" s="164"/>
      <c r="D343" s="164"/>
      <c r="E343" s="8"/>
    </row>
    <row r="344" spans="1:5" ht="35.25" customHeight="1">
      <c r="A344" s="380" t="s">
        <v>490</v>
      </c>
      <c r="B344" s="381"/>
      <c r="C344" s="56" t="s">
        <v>152</v>
      </c>
      <c r="D344" s="57" t="s">
        <v>153</v>
      </c>
      <c r="E344" s="8"/>
    </row>
    <row r="345" spans="1:5" ht="35.25" customHeight="1" thickBot="1">
      <c r="A345" s="167"/>
      <c r="B345" s="168"/>
      <c r="C345" s="51">
        <f>D342</f>
        <v>0</v>
      </c>
      <c r="D345" s="43">
        <f>C345/75*100</f>
        <v>0</v>
      </c>
      <c r="E345" s="8"/>
    </row>
    <row r="346" spans="1:5" ht="35.25" customHeight="1" thickBot="1">
      <c r="A346" s="250"/>
      <c r="B346" s="251"/>
      <c r="C346" s="251"/>
      <c r="D346" s="252"/>
      <c r="E346" s="8"/>
    </row>
    <row r="347" spans="1:5" ht="35.25" customHeight="1">
      <c r="A347" s="165" t="s">
        <v>192</v>
      </c>
      <c r="B347" s="166"/>
      <c r="C347" s="40" t="s">
        <v>176</v>
      </c>
      <c r="D347" s="46" t="s">
        <v>177</v>
      </c>
      <c r="E347" s="8"/>
    </row>
    <row r="348" spans="1:5" ht="35.25" customHeight="1" thickBot="1">
      <c r="A348" s="167"/>
      <c r="B348" s="168"/>
      <c r="C348" s="103">
        <f>C345</f>
        <v>0</v>
      </c>
      <c r="D348" s="48">
        <f>C348/75*100</f>
        <v>0</v>
      </c>
      <c r="E348" s="8">
        <f>E342</f>
        <v>75</v>
      </c>
    </row>
    <row r="349" spans="1:5" ht="35.25" customHeight="1" thickBot="1">
      <c r="A349" s="345"/>
      <c r="B349" s="346"/>
      <c r="C349" s="346"/>
      <c r="D349" s="347"/>
      <c r="E349" s="9"/>
    </row>
    <row r="350" spans="1:5" ht="35.25" customHeight="1" thickBot="1">
      <c r="A350" s="165" t="s">
        <v>193</v>
      </c>
      <c r="B350" s="166"/>
      <c r="C350" s="59" t="s">
        <v>140</v>
      </c>
      <c r="D350" s="60" t="s">
        <v>141</v>
      </c>
      <c r="E350" s="9">
        <f>E348+E309+E202</f>
        <v>459</v>
      </c>
    </row>
    <row r="351" spans="1:5" ht="35.25" customHeight="1">
      <c r="A351" s="370" t="s">
        <v>512</v>
      </c>
      <c r="B351" s="371"/>
      <c r="C351" s="357">
        <f>C202+C309+C348</f>
        <v>0</v>
      </c>
      <c r="D351" s="359">
        <f>C351/459*100</f>
        <v>0</v>
      </c>
    </row>
    <row r="352" spans="1:5" ht="35.25" customHeight="1" thickBot="1">
      <c r="A352" s="283" t="s">
        <v>195</v>
      </c>
      <c r="B352" s="284"/>
      <c r="C352" s="358"/>
      <c r="D352" s="360"/>
      <c r="E352" s="9"/>
    </row>
    <row r="353" spans="1:5" ht="35.25" customHeight="1" thickBot="1">
      <c r="A353" s="361"/>
      <c r="B353" s="362"/>
      <c r="C353" s="251"/>
      <c r="D353" s="252"/>
      <c r="E353" s="9"/>
    </row>
    <row r="354" spans="1:5" ht="35.25" customHeight="1" thickBot="1">
      <c r="A354" s="372" t="s">
        <v>196</v>
      </c>
      <c r="B354" s="372"/>
      <c r="C354" s="372"/>
      <c r="D354" s="372"/>
      <c r="E354" s="9"/>
    </row>
    <row r="355" spans="1:5" ht="35.25" customHeight="1" thickBot="1">
      <c r="A355" s="369" t="s">
        <v>110</v>
      </c>
      <c r="B355" s="369"/>
      <c r="C355" s="369"/>
      <c r="D355" s="369"/>
      <c r="E355" s="9"/>
    </row>
    <row r="356" spans="1:5" ht="35.25" customHeight="1">
      <c r="A356" s="373" t="s">
        <v>197</v>
      </c>
      <c r="B356" s="363"/>
      <c r="C356" s="363" t="s">
        <v>198</v>
      </c>
      <c r="D356" s="364"/>
      <c r="E356" s="9"/>
    </row>
    <row r="357" spans="1:5" ht="35.25" customHeight="1">
      <c r="A357" s="365" t="s">
        <v>5</v>
      </c>
      <c r="B357" s="366"/>
      <c r="C357" s="325" t="s">
        <v>199</v>
      </c>
      <c r="D357" s="326"/>
      <c r="E357" s="9"/>
    </row>
    <row r="358" spans="1:5" ht="35.25" customHeight="1" thickBot="1">
      <c r="A358" s="367" t="s">
        <v>200</v>
      </c>
      <c r="B358" s="368"/>
      <c r="C358" s="296" t="s">
        <v>7</v>
      </c>
      <c r="D358" s="297"/>
      <c r="E358" s="9"/>
    </row>
    <row r="359" spans="1:5" ht="35.25" customHeight="1" thickBot="1">
      <c r="A359" s="353" t="s">
        <v>201</v>
      </c>
      <c r="B359" s="353"/>
      <c r="C359" s="353"/>
      <c r="D359" s="353"/>
      <c r="E359" s="9"/>
    </row>
    <row r="360" spans="1:5" ht="35.25" customHeight="1" thickBot="1">
      <c r="A360" s="61" t="s">
        <v>202</v>
      </c>
      <c r="B360" s="62" t="s">
        <v>203</v>
      </c>
      <c r="C360" s="62" t="s">
        <v>204</v>
      </c>
      <c r="D360" s="63" t="s">
        <v>105</v>
      </c>
      <c r="E360" s="9"/>
    </row>
    <row r="361" spans="1:5" ht="35.25" customHeight="1">
      <c r="A361" s="64" t="s">
        <v>205</v>
      </c>
      <c r="B361" s="65">
        <v>1</v>
      </c>
      <c r="C361" s="65" t="e">
        <f>C62</f>
        <v>#VALUE!</v>
      </c>
      <c r="D361" s="66" t="e">
        <f>D62</f>
        <v>#VALUE!</v>
      </c>
      <c r="E361" s="9"/>
    </row>
    <row r="362" spans="1:5" ht="35.25" customHeight="1">
      <c r="A362" s="67" t="s">
        <v>206</v>
      </c>
      <c r="B362" s="68">
        <v>1</v>
      </c>
      <c r="C362" s="68">
        <f>C86</f>
        <v>0</v>
      </c>
      <c r="D362" s="69">
        <f>D86</f>
        <v>0</v>
      </c>
      <c r="E362" s="9"/>
    </row>
    <row r="363" spans="1:5" ht="35.25" customHeight="1" thickBot="1">
      <c r="A363" s="70" t="s">
        <v>207</v>
      </c>
      <c r="B363" s="42">
        <v>3</v>
      </c>
      <c r="C363" s="42">
        <f>C351</f>
        <v>0</v>
      </c>
      <c r="D363" s="43">
        <f>D351</f>
        <v>0</v>
      </c>
      <c r="E363" s="9"/>
    </row>
    <row r="364" spans="1:5" ht="35.25" customHeight="1" thickBot="1">
      <c r="A364" s="354"/>
      <c r="B364" s="354"/>
      <c r="C364" s="354"/>
      <c r="D364" s="354"/>
      <c r="E364" s="9"/>
    </row>
    <row r="365" spans="1:5" ht="35.25" customHeight="1" thickBot="1">
      <c r="A365" s="355" t="s">
        <v>111</v>
      </c>
      <c r="B365" s="355"/>
      <c r="C365" s="71" t="e">
        <f>IF(D365&gt;50,"SATISFATÓRIO","INSATISFATÓRIO")</f>
        <v>#VALUE!</v>
      </c>
      <c r="D365" s="72" t="e">
        <f>((C361/12*1)+(C362/42*1)+(C363/459*3))/5*100</f>
        <v>#VALUE!</v>
      </c>
      <c r="E365" s="9"/>
    </row>
    <row r="366" spans="1:5" ht="35.25" customHeight="1" thickBot="1">
      <c r="A366" s="356"/>
      <c r="B366" s="356"/>
      <c r="C366" s="356"/>
      <c r="D366" s="356"/>
      <c r="E366" s="9"/>
    </row>
    <row r="367" spans="1:5" ht="35.25" customHeight="1">
      <c r="A367" s="156" t="s">
        <v>112</v>
      </c>
      <c r="B367" s="156"/>
      <c r="C367" s="156"/>
      <c r="D367" s="156"/>
    </row>
    <row r="368" spans="1:5" ht="35.25" customHeight="1">
      <c r="A368" s="157" t="s">
        <v>208</v>
      </c>
      <c r="B368" s="157"/>
      <c r="C368" s="157"/>
      <c r="D368" s="157"/>
    </row>
    <row r="369" spans="1:4" ht="35.25" customHeight="1" thickBot="1">
      <c r="A369" s="158"/>
      <c r="B369" s="158"/>
      <c r="C369" s="158"/>
      <c r="D369" s="158"/>
    </row>
    <row r="370" spans="1:4" ht="35.25" customHeight="1">
      <c r="A370" s="138" t="s">
        <v>113</v>
      </c>
      <c r="B370" s="138"/>
      <c r="C370" s="138"/>
      <c r="D370" s="138"/>
    </row>
    <row r="371" spans="1:4" ht="35.25" customHeight="1" thickBot="1">
      <c r="A371" s="158"/>
      <c r="B371" s="158"/>
      <c r="C371" s="158"/>
      <c r="D371" s="158"/>
    </row>
    <row r="372" spans="1:4" ht="35.25" customHeight="1">
      <c r="A372" s="159" t="s">
        <v>377</v>
      </c>
      <c r="B372" s="160"/>
      <c r="C372" s="160"/>
      <c r="D372" s="161"/>
    </row>
    <row r="373" spans="1:4" ht="35.25" customHeight="1" thickBot="1">
      <c r="A373" s="73" t="s">
        <v>209</v>
      </c>
      <c r="B373" s="6"/>
      <c r="C373" s="74" t="s">
        <v>107</v>
      </c>
      <c r="D373" s="7"/>
    </row>
  </sheetData>
  <sheetProtection algorithmName="SHA-512" hashValue="V4HPu45TMctJ/jF8DtjShUt750avtkzMvMZ6nUVB5ByXOdRPJ0tykZqv4JlaxHKO5j2VuH9eSQ5QrbiceXB30A==" saltValue="Bh/T7rwWLzjfoHNgLONrOA==" spinCount="100000" sheet="1" formatRows="0"/>
  <mergeCells count="370">
    <mergeCell ref="B12:D12"/>
    <mergeCell ref="B13:D13"/>
    <mergeCell ref="B14:D14"/>
    <mergeCell ref="A27:B27"/>
    <mergeCell ref="C27:D27"/>
    <mergeCell ref="A28:B28"/>
    <mergeCell ref="C28:D28"/>
    <mergeCell ref="A29:D29"/>
    <mergeCell ref="A24:B24"/>
    <mergeCell ref="C24:D24"/>
    <mergeCell ref="A25:B25"/>
    <mergeCell ref="C25:D25"/>
    <mergeCell ref="A26:B26"/>
    <mergeCell ref="C26:D26"/>
    <mergeCell ref="B20:D20"/>
    <mergeCell ref="B15:D15"/>
    <mergeCell ref="B18:D18"/>
    <mergeCell ref="A353:D353"/>
    <mergeCell ref="A354:D354"/>
    <mergeCell ref="A355:D355"/>
    <mergeCell ref="A356:B356"/>
    <mergeCell ref="C356:D356"/>
    <mergeCell ref="A357:B357"/>
    <mergeCell ref="C357:D357"/>
    <mergeCell ref="A349:D349"/>
    <mergeCell ref="A350:B350"/>
    <mergeCell ref="A351:B351"/>
    <mergeCell ref="C351:C352"/>
    <mergeCell ref="D351:D352"/>
    <mergeCell ref="A352:B352"/>
    <mergeCell ref="A370:D370"/>
    <mergeCell ref="A371:D371"/>
    <mergeCell ref="A372:D372"/>
    <mergeCell ref="A358:B358"/>
    <mergeCell ref="C358:D358"/>
    <mergeCell ref="A359:D359"/>
    <mergeCell ref="A364:D364"/>
    <mergeCell ref="A365:B365"/>
    <mergeCell ref="A366:D366"/>
    <mergeCell ref="A367:D367"/>
    <mergeCell ref="A368:D368"/>
    <mergeCell ref="A369:D369"/>
    <mergeCell ref="A344:B345"/>
    <mergeCell ref="A346:D346"/>
    <mergeCell ref="A347:B348"/>
    <mergeCell ref="A335:C335"/>
    <mergeCell ref="A336:C336"/>
    <mergeCell ref="A337:C337"/>
    <mergeCell ref="A341:C341"/>
    <mergeCell ref="A342:C342"/>
    <mergeCell ref="B343:D343"/>
    <mergeCell ref="A338:C338"/>
    <mergeCell ref="A339:C339"/>
    <mergeCell ref="A340:C340"/>
    <mergeCell ref="A325:C325"/>
    <mergeCell ref="A326:C326"/>
    <mergeCell ref="A327:C327"/>
    <mergeCell ref="A328:C328"/>
    <mergeCell ref="A333:C333"/>
    <mergeCell ref="A334:C334"/>
    <mergeCell ref="A319:C319"/>
    <mergeCell ref="A320:C320"/>
    <mergeCell ref="A321:C321"/>
    <mergeCell ref="A322:C322"/>
    <mergeCell ref="A323:C323"/>
    <mergeCell ref="A324:C324"/>
    <mergeCell ref="A329:C329"/>
    <mergeCell ref="A330:C330"/>
    <mergeCell ref="A331:C331"/>
    <mergeCell ref="A332:C332"/>
    <mergeCell ref="A313:C313"/>
    <mergeCell ref="A314:C314"/>
    <mergeCell ref="A315:C315"/>
    <mergeCell ref="A316:C316"/>
    <mergeCell ref="A317:C317"/>
    <mergeCell ref="A318:C318"/>
    <mergeCell ref="A305:B306"/>
    <mergeCell ref="A307:D307"/>
    <mergeCell ref="A308:B309"/>
    <mergeCell ref="A310:D310"/>
    <mergeCell ref="A311:D311"/>
    <mergeCell ref="A312:D312"/>
    <mergeCell ref="A299:C299"/>
    <mergeCell ref="A300:C300"/>
    <mergeCell ref="A301:C301"/>
    <mergeCell ref="A302:C302"/>
    <mergeCell ref="A303:C303"/>
    <mergeCell ref="B304:D304"/>
    <mergeCell ref="A293:C293"/>
    <mergeCell ref="A294:C294"/>
    <mergeCell ref="A295:C295"/>
    <mergeCell ref="A296:C296"/>
    <mergeCell ref="A297:C297"/>
    <mergeCell ref="A298:C298"/>
    <mergeCell ref="A287:C287"/>
    <mergeCell ref="A288:C288"/>
    <mergeCell ref="A289:C289"/>
    <mergeCell ref="A290:C290"/>
    <mergeCell ref="A291:C291"/>
    <mergeCell ref="A292:C292"/>
    <mergeCell ref="A281:C281"/>
    <mergeCell ref="A282:C282"/>
    <mergeCell ref="A283:C283"/>
    <mergeCell ref="A284:C284"/>
    <mergeCell ref="A285:C285"/>
    <mergeCell ref="A286:C286"/>
    <mergeCell ref="A274:B275"/>
    <mergeCell ref="A276:D276"/>
    <mergeCell ref="A277:D277"/>
    <mergeCell ref="A278:C278"/>
    <mergeCell ref="A279:C279"/>
    <mergeCell ref="A280:C280"/>
    <mergeCell ref="A268:C268"/>
    <mergeCell ref="A269:C269"/>
    <mergeCell ref="A270:C270"/>
    <mergeCell ref="A271:C271"/>
    <mergeCell ref="A272:C272"/>
    <mergeCell ref="B273:D273"/>
    <mergeCell ref="A262:C262"/>
    <mergeCell ref="A263:C263"/>
    <mergeCell ref="A264:C264"/>
    <mergeCell ref="A265:C265"/>
    <mergeCell ref="A266:C266"/>
    <mergeCell ref="A267:C267"/>
    <mergeCell ref="A256:C256"/>
    <mergeCell ref="A257:C257"/>
    <mergeCell ref="A258:C258"/>
    <mergeCell ref="A259:C259"/>
    <mergeCell ref="A260:C260"/>
    <mergeCell ref="A261:C261"/>
    <mergeCell ref="A250:C250"/>
    <mergeCell ref="A251:C251"/>
    <mergeCell ref="A252:C252"/>
    <mergeCell ref="A253:C253"/>
    <mergeCell ref="A254:C254"/>
    <mergeCell ref="A255:C255"/>
    <mergeCell ref="A243:B244"/>
    <mergeCell ref="A245:D245"/>
    <mergeCell ref="A246:D246"/>
    <mergeCell ref="A247:C247"/>
    <mergeCell ref="A248:C248"/>
    <mergeCell ref="A249:C249"/>
    <mergeCell ref="A237:C237"/>
    <mergeCell ref="A238:C238"/>
    <mergeCell ref="A239:C239"/>
    <mergeCell ref="A240:C240"/>
    <mergeCell ref="A241:C241"/>
    <mergeCell ref="B242:D242"/>
    <mergeCell ref="A231:C231"/>
    <mergeCell ref="A232:C232"/>
    <mergeCell ref="A233:C233"/>
    <mergeCell ref="A234:C234"/>
    <mergeCell ref="A235:C235"/>
    <mergeCell ref="A236:C236"/>
    <mergeCell ref="A225:D225"/>
    <mergeCell ref="A226:C226"/>
    <mergeCell ref="A227:C227"/>
    <mergeCell ref="A228:C228"/>
    <mergeCell ref="A229:C229"/>
    <mergeCell ref="A230:C230"/>
    <mergeCell ref="A218:C218"/>
    <mergeCell ref="A219:C219"/>
    <mergeCell ref="A220:C220"/>
    <mergeCell ref="B221:D221"/>
    <mergeCell ref="A222:B223"/>
    <mergeCell ref="A224:D224"/>
    <mergeCell ref="A212:C212"/>
    <mergeCell ref="A213:C213"/>
    <mergeCell ref="A214:C214"/>
    <mergeCell ref="A215:C215"/>
    <mergeCell ref="A216:C216"/>
    <mergeCell ref="A217:C217"/>
    <mergeCell ref="A206:C206"/>
    <mergeCell ref="A207:C207"/>
    <mergeCell ref="A208:C208"/>
    <mergeCell ref="A209:C209"/>
    <mergeCell ref="A210:C210"/>
    <mergeCell ref="A211:C211"/>
    <mergeCell ref="A198:B199"/>
    <mergeCell ref="A200:D200"/>
    <mergeCell ref="A201:B202"/>
    <mergeCell ref="A203:D203"/>
    <mergeCell ref="A204:D204"/>
    <mergeCell ref="A205:D205"/>
    <mergeCell ref="A192:C192"/>
    <mergeCell ref="A193:C193"/>
    <mergeCell ref="A194:C194"/>
    <mergeCell ref="A195:C195"/>
    <mergeCell ref="A196:C196"/>
    <mergeCell ref="B197:D197"/>
    <mergeCell ref="A186:C186"/>
    <mergeCell ref="A187:C187"/>
    <mergeCell ref="A188:C188"/>
    <mergeCell ref="A189:C189"/>
    <mergeCell ref="A190:C190"/>
    <mergeCell ref="A191:C191"/>
    <mergeCell ref="A180:C180"/>
    <mergeCell ref="A181:C181"/>
    <mergeCell ref="A182:C182"/>
    <mergeCell ref="A183:C183"/>
    <mergeCell ref="A184:C184"/>
    <mergeCell ref="A185:C185"/>
    <mergeCell ref="A174:C174"/>
    <mergeCell ref="A175:C175"/>
    <mergeCell ref="A176:C176"/>
    <mergeCell ref="A177:C177"/>
    <mergeCell ref="A178:C178"/>
    <mergeCell ref="A179:C179"/>
    <mergeCell ref="B167:D167"/>
    <mergeCell ref="A168:B169"/>
    <mergeCell ref="A170:D170"/>
    <mergeCell ref="A171:D171"/>
    <mergeCell ref="A172:C172"/>
    <mergeCell ref="A173:C173"/>
    <mergeCell ref="A160:C160"/>
    <mergeCell ref="A161:C161"/>
    <mergeCell ref="A164:C164"/>
    <mergeCell ref="A165:C165"/>
    <mergeCell ref="A166:C166"/>
    <mergeCell ref="A156:C156"/>
    <mergeCell ref="A157:C157"/>
    <mergeCell ref="A158:C158"/>
    <mergeCell ref="A159:C159"/>
    <mergeCell ref="A162:C162"/>
    <mergeCell ref="A163:C163"/>
    <mergeCell ref="A149:D149"/>
    <mergeCell ref="A150:C150"/>
    <mergeCell ref="A151:C151"/>
    <mergeCell ref="A152:C152"/>
    <mergeCell ref="A154:C154"/>
    <mergeCell ref="A155:C155"/>
    <mergeCell ref="A142:C142"/>
    <mergeCell ref="A143:C143"/>
    <mergeCell ref="A144:C144"/>
    <mergeCell ref="B145:D145"/>
    <mergeCell ref="A146:B147"/>
    <mergeCell ref="A148:D148"/>
    <mergeCell ref="A153:C153"/>
    <mergeCell ref="A136:C136"/>
    <mergeCell ref="A137:C137"/>
    <mergeCell ref="A138:C138"/>
    <mergeCell ref="A139:C139"/>
    <mergeCell ref="A140:C140"/>
    <mergeCell ref="A141:C141"/>
    <mergeCell ref="A130:C130"/>
    <mergeCell ref="A131:C131"/>
    <mergeCell ref="A132:C132"/>
    <mergeCell ref="A133:C133"/>
    <mergeCell ref="A134:C134"/>
    <mergeCell ref="A135:C135"/>
    <mergeCell ref="A124:D124"/>
    <mergeCell ref="A125:C125"/>
    <mergeCell ref="A126:C126"/>
    <mergeCell ref="A127:C127"/>
    <mergeCell ref="A128:C128"/>
    <mergeCell ref="A129:C129"/>
    <mergeCell ref="A117:C117"/>
    <mergeCell ref="A118:C118"/>
    <mergeCell ref="A119:C119"/>
    <mergeCell ref="B120:D120"/>
    <mergeCell ref="A121:B122"/>
    <mergeCell ref="A123:D123"/>
    <mergeCell ref="A111:C111"/>
    <mergeCell ref="A112:C112"/>
    <mergeCell ref="A113:C113"/>
    <mergeCell ref="A114:C114"/>
    <mergeCell ref="A115:C115"/>
    <mergeCell ref="A116:C116"/>
    <mergeCell ref="A105:C105"/>
    <mergeCell ref="A106:C106"/>
    <mergeCell ref="A107:C107"/>
    <mergeCell ref="A108:C108"/>
    <mergeCell ref="A109:C109"/>
    <mergeCell ref="A110:C110"/>
    <mergeCell ref="A99:C99"/>
    <mergeCell ref="A100:C100"/>
    <mergeCell ref="A101:C101"/>
    <mergeCell ref="A102:C102"/>
    <mergeCell ref="A103:C103"/>
    <mergeCell ref="A104:C104"/>
    <mergeCell ref="A93:D93"/>
    <mergeCell ref="A94:D94"/>
    <mergeCell ref="A95:D95"/>
    <mergeCell ref="A96:D96"/>
    <mergeCell ref="A97:C97"/>
    <mergeCell ref="A98:C98"/>
    <mergeCell ref="A82:C82"/>
    <mergeCell ref="B83:D83"/>
    <mergeCell ref="A88:D88"/>
    <mergeCell ref="A89:D89"/>
    <mergeCell ref="A90:D90"/>
    <mergeCell ref="A91:D91"/>
    <mergeCell ref="A92:D92"/>
    <mergeCell ref="A84:D84"/>
    <mergeCell ref="A85:B85"/>
    <mergeCell ref="A86:B86"/>
    <mergeCell ref="C86:C87"/>
    <mergeCell ref="D86:D87"/>
    <mergeCell ref="A87:B87"/>
    <mergeCell ref="A76:C76"/>
    <mergeCell ref="A77:C77"/>
    <mergeCell ref="A78:C78"/>
    <mergeCell ref="A79:C79"/>
    <mergeCell ref="A80:C80"/>
    <mergeCell ref="A81:C81"/>
    <mergeCell ref="A70:C70"/>
    <mergeCell ref="A71:C71"/>
    <mergeCell ref="A72:C72"/>
    <mergeCell ref="A73:C73"/>
    <mergeCell ref="A74:C74"/>
    <mergeCell ref="A75:C75"/>
    <mergeCell ref="A64:D64"/>
    <mergeCell ref="A65:D65"/>
    <mergeCell ref="A66:D66"/>
    <mergeCell ref="A67:C67"/>
    <mergeCell ref="A68:C68"/>
    <mergeCell ref="A69:C69"/>
    <mergeCell ref="A60:D60"/>
    <mergeCell ref="A61:B61"/>
    <mergeCell ref="A62:B62"/>
    <mergeCell ref="C62:C63"/>
    <mergeCell ref="D62:D63"/>
    <mergeCell ref="A63:B63"/>
    <mergeCell ref="A54:C54"/>
    <mergeCell ref="A55:C55"/>
    <mergeCell ref="A56:C56"/>
    <mergeCell ref="A57:C57"/>
    <mergeCell ref="A58:C58"/>
    <mergeCell ref="B59:D59"/>
    <mergeCell ref="A48:C48"/>
    <mergeCell ref="A49:C49"/>
    <mergeCell ref="A50:C50"/>
    <mergeCell ref="A51:C51"/>
    <mergeCell ref="B52:D52"/>
    <mergeCell ref="A53:C53"/>
    <mergeCell ref="A43:C43"/>
    <mergeCell ref="A44:C44"/>
    <mergeCell ref="B45:D45"/>
    <mergeCell ref="A46:C46"/>
    <mergeCell ref="A47:C47"/>
    <mergeCell ref="A36:C36"/>
    <mergeCell ref="A37:C37"/>
    <mergeCell ref="B38:D38"/>
    <mergeCell ref="A39:C39"/>
    <mergeCell ref="A40:C40"/>
    <mergeCell ref="A41:C41"/>
    <mergeCell ref="A30:D30"/>
    <mergeCell ref="A31:D31"/>
    <mergeCell ref="A32:C32"/>
    <mergeCell ref="A33:C33"/>
    <mergeCell ref="A34:C34"/>
    <mergeCell ref="A35:C35"/>
    <mergeCell ref="A1:D1"/>
    <mergeCell ref="A2:D2"/>
    <mergeCell ref="A42:C42"/>
    <mergeCell ref="A3:D3"/>
    <mergeCell ref="A4:D4"/>
    <mergeCell ref="A5:D5"/>
    <mergeCell ref="B6:D6"/>
    <mergeCell ref="A7:D7"/>
    <mergeCell ref="A8:D8"/>
    <mergeCell ref="A16:D16"/>
    <mergeCell ref="B17:D17"/>
    <mergeCell ref="A19:D19"/>
    <mergeCell ref="A21:D21"/>
    <mergeCell ref="A22:D22"/>
    <mergeCell ref="A23:D23"/>
    <mergeCell ref="A9:D9"/>
    <mergeCell ref="B10:D10"/>
    <mergeCell ref="B11:D11"/>
  </mergeCells>
  <conditionalFormatting sqref="C365">
    <cfRule type="containsText" dxfId="7" priority="4" operator="containsText" text="INSATISFATÓRIO">
      <formula>NOT(ISERROR(SEARCH("INSATISFATÓRIO",C365)))</formula>
    </cfRule>
  </conditionalFormatting>
  <conditionalFormatting sqref="D365">
    <cfRule type="cellIs" dxfId="6" priority="1" operator="between">
      <formula>0</formula>
      <formula>50</formula>
    </cfRule>
    <cfRule type="cellIs" dxfId="5" priority="2" operator="between">
      <formula>0</formula>
      <formula>50</formula>
    </cfRule>
    <cfRule type="cellIs" dxfId="4" priority="3" operator="between">
      <formula>0</formula>
      <formula>50</formula>
    </cfRule>
  </conditionalFormatting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0000000}">
          <x14:formula1>
            <xm:f>DADOS!$A$2:$A$5</xm:f>
          </x14:formula1>
          <xm:sqref>D335:D341 D68:D81 D99:D111 D113:D115 D117:D118 D127:D134 D136:D138 D140:D143 D152:D155 D174:D181 D183:D188 D190:D195 D208:D211 D213:D214 D216:D219 D228:D230 D232:D234 D236:D240 D249:D257 D259:D267 D269:D271 D280:D292 D294:D299 D301:D302 D315:D324 D326:D333 D161:D165 D157:D159</xm:sqref>
        </x14:dataValidation>
        <x14:dataValidation type="list" allowBlank="1" showInputMessage="1" showErrorMessage="1" xr:uid="{00000000-0002-0000-0200-000001000000}">
          <x14:formula1>
            <xm:f>DADOS!$A$1</xm:f>
          </x14:formula1>
          <xm:sqref>D54:D57 D33:D36 D40:D43 D47:D50</xm:sqref>
        </x14:dataValidation>
        <x14:dataValidation type="list" allowBlank="1" showInputMessage="1" showErrorMessage="1" xr:uid="{00000000-0002-0000-0200-000002000000}">
          <x14:formula1>
            <xm:f>DADOS!$A$8:$A$40</xm:f>
          </x14:formula1>
          <xm:sqref>B14:D14</xm:sqref>
        </x14:dataValidation>
        <x14:dataValidation type="list" allowBlank="1" showInputMessage="1" showErrorMessage="1" xr:uid="{00000000-0002-0000-0200-000003000000}">
          <x14:formula1>
            <xm:f>DADOS!$A$43:$A$177</xm:f>
          </x14:formula1>
          <xm:sqref>B15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388"/>
  <sheetViews>
    <sheetView view="pageBreakPreview" zoomScaleNormal="100" zoomScaleSheetLayoutView="100" workbookViewId="0">
      <selection activeCell="A349" sqref="A349:D349"/>
    </sheetView>
  </sheetViews>
  <sheetFormatPr defaultRowHeight="34.5" customHeight="1"/>
  <cols>
    <col min="1" max="1" width="38.28515625" customWidth="1"/>
    <col min="2" max="2" width="33.28515625" customWidth="1"/>
    <col min="3" max="4" width="34.28515625" customWidth="1"/>
    <col min="5" max="5" width="14" hidden="1" customWidth="1"/>
  </cols>
  <sheetData>
    <row r="1" spans="1:4" ht="34.5" customHeight="1">
      <c r="A1" s="224" t="s">
        <v>513</v>
      </c>
      <c r="B1" s="224"/>
      <c r="C1" s="224"/>
      <c r="D1" s="224"/>
    </row>
    <row r="2" spans="1:4" ht="34.5" customHeight="1" thickBot="1">
      <c r="A2" s="231" t="s">
        <v>509</v>
      </c>
      <c r="B2" s="232"/>
      <c r="C2" s="232"/>
      <c r="D2" s="232"/>
    </row>
    <row r="3" spans="1:4" ht="34.5" customHeight="1" thickBot="1">
      <c r="A3" s="327" t="s">
        <v>115</v>
      </c>
      <c r="B3" s="327"/>
      <c r="C3" s="327"/>
      <c r="D3" s="327"/>
    </row>
    <row r="4" spans="1:4" ht="34.5" customHeight="1" thickBot="1">
      <c r="A4" s="328"/>
      <c r="B4" s="329"/>
      <c r="C4" s="329"/>
      <c r="D4" s="330"/>
    </row>
    <row r="5" spans="1:4" ht="34.5" customHeight="1" thickBot="1">
      <c r="A5" s="331" t="s">
        <v>116</v>
      </c>
      <c r="B5" s="331"/>
      <c r="C5" s="331"/>
      <c r="D5" s="331"/>
    </row>
    <row r="6" spans="1:4" ht="34.5" customHeight="1" thickBot="1">
      <c r="A6" s="12" t="s">
        <v>154</v>
      </c>
      <c r="B6" s="332" t="s">
        <v>211</v>
      </c>
      <c r="C6" s="333"/>
      <c r="D6" s="334"/>
    </row>
    <row r="7" spans="1:4" ht="34.5" customHeight="1" thickBot="1">
      <c r="A7" s="335"/>
      <c r="B7" s="335"/>
      <c r="C7" s="335"/>
      <c r="D7" s="335"/>
    </row>
    <row r="8" spans="1:4" ht="34.5" customHeight="1" thickBot="1">
      <c r="A8" s="336" t="s">
        <v>118</v>
      </c>
      <c r="B8" s="336"/>
      <c r="C8" s="336"/>
      <c r="D8" s="336"/>
    </row>
    <row r="9" spans="1:4" ht="34.5" customHeight="1" thickBot="1">
      <c r="A9" s="337" t="s">
        <v>119</v>
      </c>
      <c r="B9" s="338"/>
      <c r="C9" s="338"/>
      <c r="D9" s="339"/>
    </row>
    <row r="10" spans="1:4" ht="34.5" customHeight="1">
      <c r="A10" s="13" t="s">
        <v>0</v>
      </c>
      <c r="B10" s="340"/>
      <c r="C10" s="340"/>
      <c r="D10" s="341"/>
    </row>
    <row r="11" spans="1:4" ht="34.5" customHeight="1">
      <c r="A11" s="14" t="s">
        <v>1</v>
      </c>
      <c r="B11" s="312"/>
      <c r="C11" s="312"/>
      <c r="D11" s="313"/>
    </row>
    <row r="12" spans="1:4" ht="34.5" customHeight="1">
      <c r="A12" s="14" t="s">
        <v>120</v>
      </c>
      <c r="B12" s="307" t="s">
        <v>510</v>
      </c>
      <c r="C12" s="254"/>
      <c r="D12" s="308"/>
    </row>
    <row r="13" spans="1:4" ht="34.5" customHeight="1">
      <c r="A13" s="15" t="s">
        <v>121</v>
      </c>
      <c r="B13" s="309"/>
      <c r="C13" s="310"/>
      <c r="D13" s="311"/>
    </row>
    <row r="14" spans="1:4" ht="34.5" customHeight="1">
      <c r="A14" s="15" t="s">
        <v>450</v>
      </c>
      <c r="B14" s="312" t="s">
        <v>238</v>
      </c>
      <c r="C14" s="312"/>
      <c r="D14" s="313"/>
    </row>
    <row r="15" spans="1:4" ht="34.5" customHeight="1" thickBot="1">
      <c r="A15" s="16" t="s">
        <v>123</v>
      </c>
      <c r="B15" s="228" t="s">
        <v>242</v>
      </c>
      <c r="C15" s="229"/>
      <c r="D15" s="230"/>
    </row>
    <row r="16" spans="1:4" ht="34.5" customHeight="1">
      <c r="A16" s="376" t="s">
        <v>375</v>
      </c>
      <c r="B16" s="376"/>
      <c r="C16" s="376"/>
      <c r="D16" s="376"/>
    </row>
    <row r="17" spans="1:5" ht="34.5" customHeight="1">
      <c r="A17" s="80" t="s">
        <v>109</v>
      </c>
      <c r="B17" s="377"/>
      <c r="C17" s="377"/>
      <c r="D17" s="378"/>
    </row>
    <row r="18" spans="1:5" ht="34.5" customHeight="1" thickBot="1">
      <c r="A18" s="81" t="s">
        <v>376</v>
      </c>
      <c r="B18" s="382" t="s">
        <v>511</v>
      </c>
      <c r="C18" s="383"/>
      <c r="D18" s="384"/>
    </row>
    <row r="19" spans="1:5" ht="34.5" customHeight="1">
      <c r="A19" s="379" t="s">
        <v>104</v>
      </c>
      <c r="B19" s="379"/>
      <c r="C19" s="379"/>
      <c r="D19" s="379"/>
    </row>
    <row r="20" spans="1:5" ht="34.5" customHeight="1" thickBot="1">
      <c r="A20" s="99" t="s">
        <v>452</v>
      </c>
      <c r="B20" s="225"/>
      <c r="C20" s="226"/>
      <c r="D20" s="227"/>
      <c r="E20" s="9"/>
    </row>
    <row r="21" spans="1:5" ht="34.5" customHeight="1" thickBot="1">
      <c r="A21" s="315"/>
      <c r="B21" s="315"/>
      <c r="C21" s="315"/>
      <c r="D21" s="315"/>
      <c r="E21" s="9"/>
    </row>
    <row r="22" spans="1:5" ht="34.5" customHeight="1" thickBot="1">
      <c r="A22" s="211" t="s">
        <v>110</v>
      </c>
      <c r="B22" s="211"/>
      <c r="C22" s="211"/>
      <c r="D22" s="211"/>
      <c r="E22" s="17"/>
    </row>
    <row r="23" spans="1:5" ht="34.5" customHeight="1" thickBot="1">
      <c r="A23" s="302" t="s">
        <v>125</v>
      </c>
      <c r="B23" s="302"/>
      <c r="C23" s="302"/>
      <c r="D23" s="302"/>
      <c r="E23" s="9"/>
    </row>
    <row r="24" spans="1:5" ht="34.5" customHeight="1" thickBot="1">
      <c r="A24" s="316" t="s">
        <v>2</v>
      </c>
      <c r="B24" s="317"/>
      <c r="C24" s="317" t="s">
        <v>3</v>
      </c>
      <c r="D24" s="318"/>
      <c r="E24" s="9"/>
    </row>
    <row r="25" spans="1:5" ht="34.5" customHeight="1">
      <c r="A25" s="319" t="s">
        <v>451</v>
      </c>
      <c r="B25" s="320"/>
      <c r="C25" s="321">
        <v>0</v>
      </c>
      <c r="D25" s="322"/>
      <c r="E25" s="9"/>
    </row>
    <row r="26" spans="1:5" ht="34.5" customHeight="1">
      <c r="A26" s="323" t="s">
        <v>6</v>
      </c>
      <c r="B26" s="324"/>
      <c r="C26" s="325">
        <v>1</v>
      </c>
      <c r="D26" s="326"/>
      <c r="E26" s="9"/>
    </row>
    <row r="27" spans="1:5" ht="34.5" customHeight="1">
      <c r="A27" s="323" t="s">
        <v>126</v>
      </c>
      <c r="B27" s="324"/>
      <c r="C27" s="325">
        <v>2</v>
      </c>
      <c r="D27" s="326"/>
      <c r="E27" s="9"/>
    </row>
    <row r="28" spans="1:5" ht="34.5" customHeight="1" thickBot="1">
      <c r="A28" s="294" t="s">
        <v>4</v>
      </c>
      <c r="B28" s="295"/>
      <c r="C28" s="296">
        <v>3</v>
      </c>
      <c r="D28" s="297"/>
      <c r="E28" s="9"/>
    </row>
    <row r="29" spans="1:5" ht="34.5" customHeight="1" thickBot="1">
      <c r="A29" s="298"/>
      <c r="B29" s="298"/>
      <c r="C29" s="298"/>
      <c r="D29" s="298"/>
      <c r="E29" s="9"/>
    </row>
    <row r="30" spans="1:5" ht="34.5" customHeight="1" thickBot="1">
      <c r="A30" s="162" t="s">
        <v>155</v>
      </c>
      <c r="B30" s="162"/>
      <c r="C30" s="162"/>
      <c r="D30" s="162"/>
      <c r="E30" s="9"/>
    </row>
    <row r="31" spans="1:5" ht="53.25" customHeight="1" thickBot="1">
      <c r="A31" s="154" t="s">
        <v>420</v>
      </c>
      <c r="B31" s="154"/>
      <c r="C31" s="154"/>
      <c r="D31" s="154"/>
      <c r="E31" s="9"/>
    </row>
    <row r="32" spans="1:5" ht="34.5" customHeight="1">
      <c r="A32" s="275" t="s">
        <v>422</v>
      </c>
      <c r="B32" s="276"/>
      <c r="C32" s="277"/>
      <c r="D32" s="98" t="s">
        <v>3</v>
      </c>
      <c r="E32" s="9"/>
    </row>
    <row r="33" spans="1:5" ht="34.5" customHeight="1">
      <c r="A33" s="303" t="s">
        <v>423</v>
      </c>
      <c r="B33" s="304"/>
      <c r="C33" s="305"/>
      <c r="D33" s="1"/>
      <c r="E33" s="9"/>
    </row>
    <row r="34" spans="1:5" ht="34.5" customHeight="1">
      <c r="A34" s="303" t="s">
        <v>424</v>
      </c>
      <c r="B34" s="304"/>
      <c r="C34" s="305"/>
      <c r="D34" s="2"/>
      <c r="E34" s="9"/>
    </row>
    <row r="35" spans="1:5" ht="34.5" customHeight="1">
      <c r="A35" s="303" t="s">
        <v>425</v>
      </c>
      <c r="B35" s="304"/>
      <c r="C35" s="305"/>
      <c r="D35" s="2"/>
      <c r="E35" s="9"/>
    </row>
    <row r="36" spans="1:5" ht="34.5" customHeight="1">
      <c r="A36" s="303" t="s">
        <v>426</v>
      </c>
      <c r="B36" s="304"/>
      <c r="C36" s="305"/>
      <c r="D36" s="2"/>
      <c r="E36" s="9"/>
    </row>
    <row r="37" spans="1:5" ht="34.5" customHeight="1" thickBot="1">
      <c r="A37" s="301" t="s">
        <v>130</v>
      </c>
      <c r="B37" s="301"/>
      <c r="C37" s="301"/>
      <c r="D37" s="20" t="str">
        <f>IF(COUNTIF($D33:$D36,"x") &lt; 2,IF(D33="x",0,IF(D34="x",1,IF(D35="x",2,IF(D36="x",3,"-")))),"ERRO - Escolher apenas UMA opção")</f>
        <v>-</v>
      </c>
      <c r="E37" s="9">
        <v>3</v>
      </c>
    </row>
    <row r="38" spans="1:5" ht="58.5" customHeight="1" thickBot="1">
      <c r="A38" s="21" t="s">
        <v>106</v>
      </c>
      <c r="B38" s="192" t="s">
        <v>131</v>
      </c>
      <c r="C38" s="192"/>
      <c r="D38" s="192"/>
      <c r="E38" s="9"/>
    </row>
    <row r="39" spans="1:5" ht="34.5" customHeight="1">
      <c r="A39" s="299" t="s">
        <v>427</v>
      </c>
      <c r="B39" s="299"/>
      <c r="C39" s="299"/>
      <c r="D39" s="83" t="s">
        <v>3</v>
      </c>
      <c r="E39" s="9"/>
    </row>
    <row r="40" spans="1:5" ht="34.5" customHeight="1">
      <c r="A40" s="300" t="s">
        <v>132</v>
      </c>
      <c r="B40" s="300"/>
      <c r="C40" s="300"/>
      <c r="D40" s="2"/>
      <c r="E40" s="9"/>
    </row>
    <row r="41" spans="1:5" ht="34.5" customHeight="1">
      <c r="A41" s="300" t="s">
        <v>133</v>
      </c>
      <c r="B41" s="300"/>
      <c r="C41" s="300"/>
      <c r="D41" s="2"/>
      <c r="E41" s="9"/>
    </row>
    <row r="42" spans="1:5" ht="34.5" customHeight="1">
      <c r="A42" s="300" t="s">
        <v>134</v>
      </c>
      <c r="B42" s="300"/>
      <c r="C42" s="300"/>
      <c r="D42" s="2"/>
      <c r="E42" s="9"/>
    </row>
    <row r="43" spans="1:5" ht="34.5" customHeight="1">
      <c r="A43" s="300" t="s">
        <v>135</v>
      </c>
      <c r="B43" s="300"/>
      <c r="C43" s="300"/>
      <c r="D43" s="2"/>
      <c r="E43" s="9"/>
    </row>
    <row r="44" spans="1:5" ht="34.5" customHeight="1">
      <c r="A44" s="301" t="s">
        <v>136</v>
      </c>
      <c r="B44" s="301"/>
      <c r="C44" s="301"/>
      <c r="D44" s="22" t="str">
        <f>IF(COUNTIF($D40:$D43,"x") &lt; 2,IF(D40="x",0,IF(D41="x",1,IF(D42="x",2,IF(D43="x",3,"-")))),"ERRO - Escolher apenas UMA opção")</f>
        <v>-</v>
      </c>
      <c r="E44" s="9">
        <v>3</v>
      </c>
    </row>
    <row r="45" spans="1:5" ht="63.75" customHeight="1" thickBot="1">
      <c r="A45" s="23" t="s">
        <v>106</v>
      </c>
      <c r="B45" s="192" t="s">
        <v>131</v>
      </c>
      <c r="C45" s="192"/>
      <c r="D45" s="192"/>
      <c r="E45" s="9"/>
    </row>
    <row r="46" spans="1:5" ht="34.5" customHeight="1">
      <c r="A46" s="306" t="s">
        <v>428</v>
      </c>
      <c r="B46" s="306"/>
      <c r="C46" s="306"/>
      <c r="D46" s="25" t="s">
        <v>3</v>
      </c>
      <c r="E46" s="9"/>
    </row>
    <row r="47" spans="1:5" ht="34.5" customHeight="1">
      <c r="A47" s="274" t="s">
        <v>461</v>
      </c>
      <c r="B47" s="274"/>
      <c r="C47" s="274"/>
      <c r="D47" s="2"/>
      <c r="E47" s="9"/>
    </row>
    <row r="48" spans="1:5" ht="34.5" customHeight="1">
      <c r="A48" s="274" t="s">
        <v>462</v>
      </c>
      <c r="B48" s="274"/>
      <c r="C48" s="274"/>
      <c r="D48" s="2"/>
      <c r="E48" s="9"/>
    </row>
    <row r="49" spans="1:5" ht="34.5" customHeight="1">
      <c r="A49" s="274" t="s">
        <v>429</v>
      </c>
      <c r="B49" s="274"/>
      <c r="C49" s="274"/>
      <c r="D49" s="2"/>
      <c r="E49" s="9"/>
    </row>
    <row r="50" spans="1:5" ht="34.5" customHeight="1">
      <c r="A50" s="274" t="s">
        <v>430</v>
      </c>
      <c r="B50" s="274"/>
      <c r="C50" s="274"/>
      <c r="D50" s="2"/>
      <c r="E50" s="9"/>
    </row>
    <row r="51" spans="1:5" ht="34.5" customHeight="1">
      <c r="A51" s="301" t="s">
        <v>137</v>
      </c>
      <c r="B51" s="301"/>
      <c r="C51" s="301"/>
      <c r="D51" s="22" t="str">
        <f>IF(COUNTIF($D47:$D50,"x") &lt; 2,IF(D47="x",0,IF(D48="x",1,IF(D49="x",2,IF(D50="x",3,"-")))),"ERRO - Escolher apenas UMA opção")</f>
        <v>-</v>
      </c>
      <c r="E51" s="9">
        <v>3</v>
      </c>
    </row>
    <row r="52" spans="1:5" ht="65.25" customHeight="1" thickBot="1">
      <c r="A52" s="23" t="s">
        <v>106</v>
      </c>
      <c r="B52" s="192" t="s">
        <v>131</v>
      </c>
      <c r="C52" s="192"/>
      <c r="D52" s="192"/>
      <c r="E52" s="9"/>
    </row>
    <row r="53" spans="1:5" ht="34.5" customHeight="1">
      <c r="A53" s="278" t="s">
        <v>431</v>
      </c>
      <c r="B53" s="278"/>
      <c r="C53" s="278"/>
      <c r="D53" s="25" t="s">
        <v>3</v>
      </c>
      <c r="E53" s="9"/>
    </row>
    <row r="54" spans="1:5" ht="34.5" customHeight="1">
      <c r="A54" s="274" t="s">
        <v>432</v>
      </c>
      <c r="B54" s="274"/>
      <c r="C54" s="274"/>
      <c r="D54" s="2"/>
      <c r="E54" s="9"/>
    </row>
    <row r="55" spans="1:5" ht="34.5" customHeight="1">
      <c r="A55" s="274" t="s">
        <v>433</v>
      </c>
      <c r="B55" s="274"/>
      <c r="C55" s="274"/>
      <c r="D55" s="2"/>
      <c r="E55" s="9"/>
    </row>
    <row r="56" spans="1:5" ht="34.5" customHeight="1">
      <c r="A56" s="274" t="s">
        <v>434</v>
      </c>
      <c r="B56" s="274"/>
      <c r="C56" s="274"/>
      <c r="D56" s="2"/>
      <c r="E56" s="9"/>
    </row>
    <row r="57" spans="1:5" ht="34.5" customHeight="1">
      <c r="A57" s="274" t="s">
        <v>435</v>
      </c>
      <c r="B57" s="274"/>
      <c r="C57" s="274"/>
      <c r="D57" s="2"/>
      <c r="E57" s="9"/>
    </row>
    <row r="58" spans="1:5" ht="34.5" customHeight="1">
      <c r="A58" s="233" t="s">
        <v>138</v>
      </c>
      <c r="B58" s="234"/>
      <c r="C58" s="235"/>
      <c r="D58" s="19" t="str">
        <f>IF(COUNTIF($D54:$D57,"x") &lt; 2,IF(D54="x",0,IF(D55="x",1,IF(D56="x",2,IF(D57="x",3,"-")))),"ERRO - Escolher apenas UMA opção")</f>
        <v>-</v>
      </c>
      <c r="E58" s="9">
        <v>3</v>
      </c>
    </row>
    <row r="59" spans="1:5" ht="66.75" customHeight="1" thickBot="1">
      <c r="A59" s="23" t="s">
        <v>106</v>
      </c>
      <c r="B59" s="192" t="s">
        <v>131</v>
      </c>
      <c r="C59" s="192"/>
      <c r="D59" s="192"/>
      <c r="E59" s="9"/>
    </row>
    <row r="60" spans="1:5" ht="34.5" customHeight="1" thickBot="1">
      <c r="A60" s="267"/>
      <c r="B60" s="267"/>
      <c r="C60" s="267"/>
      <c r="D60" s="267"/>
      <c r="E60" s="9"/>
    </row>
    <row r="61" spans="1:5" ht="34.5" customHeight="1">
      <c r="A61" s="196" t="s">
        <v>139</v>
      </c>
      <c r="B61" s="196"/>
      <c r="C61" s="82" t="s">
        <v>140</v>
      </c>
      <c r="D61" s="26" t="s">
        <v>141</v>
      </c>
      <c r="E61" s="9">
        <f>SUM(E37:E58)</f>
        <v>12</v>
      </c>
    </row>
    <row r="62" spans="1:5" ht="34.5" customHeight="1">
      <c r="A62" s="343" t="s">
        <v>156</v>
      </c>
      <c r="B62" s="344"/>
      <c r="C62" s="288" t="e">
        <f>D37+D44+D51+D58</f>
        <v>#VALUE!</v>
      </c>
      <c r="D62" s="290" t="e">
        <f>C62/12*100</f>
        <v>#VALUE!</v>
      </c>
      <c r="E62" s="9"/>
    </row>
    <row r="63" spans="1:5" ht="34.5" customHeight="1" thickBot="1">
      <c r="A63" s="292" t="s">
        <v>142</v>
      </c>
      <c r="B63" s="293"/>
      <c r="C63" s="289"/>
      <c r="D63" s="291"/>
      <c r="E63" s="9"/>
    </row>
    <row r="64" spans="1:5" ht="34.5" customHeight="1" thickBot="1">
      <c r="A64" s="208"/>
      <c r="B64" s="209"/>
      <c r="C64" s="209"/>
      <c r="D64" s="210"/>
      <c r="E64" s="9"/>
    </row>
    <row r="65" spans="1:5" ht="34.5" customHeight="1" thickBot="1">
      <c r="A65" s="162" t="s">
        <v>378</v>
      </c>
      <c r="B65" s="162"/>
      <c r="C65" s="162"/>
      <c r="D65" s="162"/>
      <c r="E65" s="9"/>
    </row>
    <row r="66" spans="1:5" ht="48.75" customHeight="1" thickBot="1">
      <c r="A66" s="155" t="s">
        <v>421</v>
      </c>
      <c r="B66" s="155"/>
      <c r="C66" s="155"/>
      <c r="D66" s="155"/>
      <c r="E66" s="9"/>
    </row>
    <row r="67" spans="1:5" ht="34.5" customHeight="1">
      <c r="A67" s="189" t="s">
        <v>108</v>
      </c>
      <c r="B67" s="190"/>
      <c r="C67" s="191"/>
      <c r="D67" s="28" t="s">
        <v>3</v>
      </c>
      <c r="E67" s="9"/>
    </row>
    <row r="68" spans="1:5" ht="34.5" customHeight="1">
      <c r="A68" s="285" t="s">
        <v>493</v>
      </c>
      <c r="B68" s="286"/>
      <c r="C68" s="287"/>
      <c r="D68" s="3"/>
      <c r="E68" s="9">
        <v>3</v>
      </c>
    </row>
    <row r="69" spans="1:5" ht="34.5" customHeight="1">
      <c r="A69" s="285" t="s">
        <v>494</v>
      </c>
      <c r="B69" s="286"/>
      <c r="C69" s="287"/>
      <c r="D69" s="3"/>
      <c r="E69" s="9">
        <v>3</v>
      </c>
    </row>
    <row r="70" spans="1:5" ht="34.5" customHeight="1">
      <c r="A70" s="285" t="s">
        <v>495</v>
      </c>
      <c r="B70" s="286"/>
      <c r="C70" s="287"/>
      <c r="D70" s="3"/>
      <c r="E70" s="9">
        <v>3</v>
      </c>
    </row>
    <row r="71" spans="1:5" ht="34.5" customHeight="1">
      <c r="A71" s="285" t="s">
        <v>496</v>
      </c>
      <c r="B71" s="286"/>
      <c r="C71" s="287"/>
      <c r="D71" s="3"/>
      <c r="E71" s="9">
        <v>3</v>
      </c>
    </row>
    <row r="72" spans="1:5" ht="34.5" customHeight="1">
      <c r="A72" s="285" t="s">
        <v>497</v>
      </c>
      <c r="B72" s="286"/>
      <c r="C72" s="287"/>
      <c r="D72" s="3"/>
      <c r="E72" s="9">
        <v>3</v>
      </c>
    </row>
    <row r="73" spans="1:5" ht="34.5" customHeight="1">
      <c r="A73" s="285" t="s">
        <v>498</v>
      </c>
      <c r="B73" s="286"/>
      <c r="C73" s="287"/>
      <c r="D73" s="3"/>
      <c r="E73" s="9">
        <v>3</v>
      </c>
    </row>
    <row r="74" spans="1:5" ht="34.5" customHeight="1">
      <c r="A74" s="285" t="s">
        <v>499</v>
      </c>
      <c r="B74" s="286"/>
      <c r="C74" s="287"/>
      <c r="D74" s="3"/>
      <c r="E74" s="9">
        <v>3</v>
      </c>
    </row>
    <row r="75" spans="1:5" ht="34.5" customHeight="1">
      <c r="A75" s="285" t="s">
        <v>500</v>
      </c>
      <c r="B75" s="286"/>
      <c r="C75" s="287"/>
      <c r="D75" s="3"/>
      <c r="E75" s="9">
        <v>3</v>
      </c>
    </row>
    <row r="76" spans="1:5" ht="34.5" customHeight="1">
      <c r="A76" s="285" t="s">
        <v>501</v>
      </c>
      <c r="B76" s="286"/>
      <c r="C76" s="287"/>
      <c r="D76" s="3"/>
      <c r="E76" s="9">
        <v>3</v>
      </c>
    </row>
    <row r="77" spans="1:5" ht="34.5" customHeight="1">
      <c r="A77" s="285" t="s">
        <v>502</v>
      </c>
      <c r="B77" s="286"/>
      <c r="C77" s="287"/>
      <c r="D77" s="3"/>
      <c r="E77" s="9">
        <v>3</v>
      </c>
    </row>
    <row r="78" spans="1:5" ht="34.5" customHeight="1">
      <c r="A78" s="285" t="s">
        <v>503</v>
      </c>
      <c r="B78" s="286"/>
      <c r="C78" s="287"/>
      <c r="D78" s="3"/>
      <c r="E78" s="9">
        <v>3</v>
      </c>
    </row>
    <row r="79" spans="1:5" ht="34.5" customHeight="1">
      <c r="A79" s="285" t="s">
        <v>504</v>
      </c>
      <c r="B79" s="286"/>
      <c r="C79" s="287"/>
      <c r="D79" s="3"/>
      <c r="E79" s="9">
        <v>3</v>
      </c>
    </row>
    <row r="80" spans="1:5" ht="34.5" customHeight="1">
      <c r="A80" s="285" t="s">
        <v>505</v>
      </c>
      <c r="B80" s="286"/>
      <c r="C80" s="287"/>
      <c r="D80" s="3"/>
      <c r="E80" s="9">
        <v>3</v>
      </c>
    </row>
    <row r="81" spans="1:5" ht="34.5" customHeight="1">
      <c r="A81" s="285" t="s">
        <v>506</v>
      </c>
      <c r="B81" s="286"/>
      <c r="C81" s="287"/>
      <c r="D81" s="3"/>
      <c r="E81" s="9">
        <v>3</v>
      </c>
    </row>
    <row r="82" spans="1:5" ht="34.5" customHeight="1">
      <c r="A82" s="233" t="s">
        <v>144</v>
      </c>
      <c r="B82" s="233"/>
      <c r="C82" s="233"/>
      <c r="D82" s="85">
        <f>SUM(D68:D81)</f>
        <v>0</v>
      </c>
      <c r="E82" s="9">
        <f>SUM(E68:E81)</f>
        <v>42</v>
      </c>
    </row>
    <row r="83" spans="1:5" ht="34.5" customHeight="1" thickBot="1">
      <c r="A83" s="29" t="s">
        <v>106</v>
      </c>
      <c r="B83" s="192" t="s">
        <v>131</v>
      </c>
      <c r="C83" s="192"/>
      <c r="D83" s="192"/>
      <c r="E83" s="9"/>
    </row>
    <row r="84" spans="1:5" ht="34.5" customHeight="1" thickBot="1">
      <c r="A84" s="193"/>
      <c r="B84" s="194"/>
      <c r="C84" s="194"/>
      <c r="D84" s="195"/>
      <c r="E84" s="9"/>
    </row>
    <row r="85" spans="1:5" ht="34.5" customHeight="1">
      <c r="A85" s="196" t="s">
        <v>145</v>
      </c>
      <c r="B85" s="197"/>
      <c r="C85" s="82" t="s">
        <v>140</v>
      </c>
      <c r="D85" s="26" t="s">
        <v>141</v>
      </c>
      <c r="E85" s="9"/>
    </row>
    <row r="86" spans="1:5" ht="34.5" customHeight="1">
      <c r="A86" s="198" t="s">
        <v>146</v>
      </c>
      <c r="B86" s="199"/>
      <c r="C86" s="279">
        <f>D82</f>
        <v>0</v>
      </c>
      <c r="D86" s="281">
        <f>C86/42*100</f>
        <v>0</v>
      </c>
      <c r="E86" s="9"/>
    </row>
    <row r="87" spans="1:5" ht="34.5" customHeight="1" thickBot="1">
      <c r="A87" s="283" t="s">
        <v>142</v>
      </c>
      <c r="B87" s="284"/>
      <c r="C87" s="280"/>
      <c r="D87" s="282"/>
      <c r="E87" s="9"/>
    </row>
    <row r="88" spans="1:5" ht="34.5" customHeight="1" thickBot="1">
      <c r="A88" s="208"/>
      <c r="B88" s="209"/>
      <c r="C88" s="209"/>
      <c r="D88" s="210"/>
      <c r="E88" s="9"/>
    </row>
    <row r="89" spans="1:5" ht="34.5" customHeight="1">
      <c r="A89" s="163" t="s">
        <v>515</v>
      </c>
      <c r="B89" s="163"/>
      <c r="C89" s="163"/>
      <c r="D89" s="163"/>
      <c r="E89" s="9"/>
    </row>
    <row r="90" spans="1:5" ht="48" customHeight="1">
      <c r="A90" s="151" t="s">
        <v>419</v>
      </c>
      <c r="B90" s="152"/>
      <c r="C90" s="152"/>
      <c r="D90" s="153"/>
      <c r="E90" s="9"/>
    </row>
    <row r="91" spans="1:5" ht="34.5" customHeight="1">
      <c r="A91" s="205" t="s">
        <v>169</v>
      </c>
      <c r="B91" s="206"/>
      <c r="C91" s="206"/>
      <c r="D91" s="207"/>
      <c r="E91" s="9"/>
    </row>
    <row r="92" spans="1:5" ht="34.5" customHeight="1">
      <c r="A92" s="205" t="s">
        <v>171</v>
      </c>
      <c r="B92" s="206"/>
      <c r="C92" s="206"/>
      <c r="D92" s="207"/>
      <c r="E92" s="9"/>
    </row>
    <row r="93" spans="1:5" ht="34.5" customHeight="1">
      <c r="A93" s="205" t="s">
        <v>170</v>
      </c>
      <c r="B93" s="206"/>
      <c r="C93" s="206"/>
      <c r="D93" s="207"/>
      <c r="E93" s="30"/>
    </row>
    <row r="94" spans="1:5" ht="34.5" customHeight="1" thickBot="1">
      <c r="A94" s="238" t="s">
        <v>157</v>
      </c>
      <c r="B94" s="239"/>
      <c r="C94" s="239"/>
      <c r="D94" s="240"/>
      <c r="E94" s="9"/>
    </row>
    <row r="95" spans="1:5" ht="34.5" customHeight="1" thickBot="1">
      <c r="A95" s="214" t="s">
        <v>395</v>
      </c>
      <c r="B95" s="214"/>
      <c r="C95" s="214"/>
      <c r="D95" s="214"/>
      <c r="E95" s="9"/>
    </row>
    <row r="96" spans="1:5" ht="51.75" customHeight="1">
      <c r="A96" s="178" t="s">
        <v>160</v>
      </c>
      <c r="B96" s="179"/>
      <c r="C96" s="179"/>
      <c r="D96" s="180"/>
      <c r="E96" s="9"/>
    </row>
    <row r="97" spans="1:5" ht="34.5" customHeight="1">
      <c r="A97" s="173" t="s">
        <v>382</v>
      </c>
      <c r="B97" s="174"/>
      <c r="C97" s="174"/>
      <c r="D97" s="32" t="s">
        <v>8</v>
      </c>
      <c r="E97" s="9"/>
    </row>
    <row r="98" spans="1:5" ht="34.5" customHeight="1">
      <c r="A98" s="173" t="s">
        <v>149</v>
      </c>
      <c r="B98" s="174"/>
      <c r="C98" s="174"/>
      <c r="D98" s="33" t="s">
        <v>3</v>
      </c>
      <c r="E98" s="9"/>
    </row>
    <row r="99" spans="1:5" ht="34.5" customHeight="1">
      <c r="A99" s="178" t="s">
        <v>9</v>
      </c>
      <c r="B99" s="179"/>
      <c r="C99" s="179"/>
      <c r="D99" s="2"/>
      <c r="E99" s="8">
        <v>3</v>
      </c>
    </row>
    <row r="100" spans="1:5" ht="34.5" customHeight="1">
      <c r="A100" s="178" t="s">
        <v>10</v>
      </c>
      <c r="B100" s="179"/>
      <c r="C100" s="179"/>
      <c r="D100" s="2"/>
      <c r="E100" s="8">
        <v>3</v>
      </c>
    </row>
    <row r="101" spans="1:5" ht="34.5" customHeight="1">
      <c r="A101" s="178" t="s">
        <v>11</v>
      </c>
      <c r="B101" s="179"/>
      <c r="C101" s="179"/>
      <c r="D101" s="2"/>
      <c r="E101" s="8">
        <v>3</v>
      </c>
    </row>
    <row r="102" spans="1:5" ht="34.5" customHeight="1">
      <c r="A102" s="212" t="s">
        <v>12</v>
      </c>
      <c r="B102" s="213"/>
      <c r="C102" s="213"/>
      <c r="D102" s="2"/>
      <c r="E102" s="8">
        <v>3</v>
      </c>
    </row>
    <row r="103" spans="1:5" ht="34.5" customHeight="1">
      <c r="A103" s="178" t="s">
        <v>13</v>
      </c>
      <c r="B103" s="179"/>
      <c r="C103" s="179"/>
      <c r="D103" s="2"/>
      <c r="E103" s="8">
        <v>3</v>
      </c>
    </row>
    <row r="104" spans="1:5" ht="34.5" customHeight="1">
      <c r="A104" s="178" t="s">
        <v>14</v>
      </c>
      <c r="B104" s="179"/>
      <c r="C104" s="179"/>
      <c r="D104" s="2"/>
      <c r="E104" s="8">
        <v>3</v>
      </c>
    </row>
    <row r="105" spans="1:5" ht="34.5" customHeight="1">
      <c r="A105" s="178" t="s">
        <v>15</v>
      </c>
      <c r="B105" s="179"/>
      <c r="C105" s="179"/>
      <c r="D105" s="2"/>
      <c r="E105" s="8">
        <v>3</v>
      </c>
    </row>
    <row r="106" spans="1:5" ht="34.5" customHeight="1">
      <c r="A106" s="178" t="s">
        <v>16</v>
      </c>
      <c r="B106" s="179"/>
      <c r="C106" s="179"/>
      <c r="D106" s="2"/>
      <c r="E106" s="8">
        <v>3</v>
      </c>
    </row>
    <row r="107" spans="1:5" ht="34.5" customHeight="1">
      <c r="A107" s="178" t="s">
        <v>17</v>
      </c>
      <c r="B107" s="179"/>
      <c r="C107" s="179"/>
      <c r="D107" s="2"/>
      <c r="E107" s="8">
        <v>3</v>
      </c>
    </row>
    <row r="108" spans="1:5" ht="34.5" customHeight="1">
      <c r="A108" s="178" t="s">
        <v>18</v>
      </c>
      <c r="B108" s="179"/>
      <c r="C108" s="179"/>
      <c r="D108" s="2"/>
      <c r="E108" s="8">
        <v>3</v>
      </c>
    </row>
    <row r="109" spans="1:5" ht="34.5" customHeight="1">
      <c r="A109" s="178" t="s">
        <v>19</v>
      </c>
      <c r="B109" s="179"/>
      <c r="C109" s="179"/>
      <c r="D109" s="2"/>
      <c r="E109" s="8">
        <v>3</v>
      </c>
    </row>
    <row r="110" spans="1:5" ht="34.5" customHeight="1">
      <c r="A110" s="178" t="s">
        <v>20</v>
      </c>
      <c r="B110" s="179"/>
      <c r="C110" s="179"/>
      <c r="D110" s="2"/>
      <c r="E110" s="8">
        <v>3</v>
      </c>
    </row>
    <row r="111" spans="1:5" ht="34.5" customHeight="1">
      <c r="A111" s="178" t="s">
        <v>21</v>
      </c>
      <c r="B111" s="179"/>
      <c r="C111" s="179"/>
      <c r="D111" s="2"/>
      <c r="E111" s="8">
        <v>3</v>
      </c>
    </row>
    <row r="112" spans="1:5" ht="34.5" customHeight="1">
      <c r="A112" s="173" t="s">
        <v>150</v>
      </c>
      <c r="B112" s="174"/>
      <c r="C112" s="174"/>
      <c r="D112" s="33" t="s">
        <v>3</v>
      </c>
      <c r="E112" s="9"/>
    </row>
    <row r="113" spans="1:5" ht="34.5" customHeight="1">
      <c r="A113" s="219" t="s">
        <v>22</v>
      </c>
      <c r="B113" s="220"/>
      <c r="C113" s="220"/>
      <c r="D113" s="2"/>
      <c r="E113" s="8">
        <v>3</v>
      </c>
    </row>
    <row r="114" spans="1:5" ht="34.5" customHeight="1">
      <c r="A114" s="219" t="s">
        <v>23</v>
      </c>
      <c r="B114" s="220"/>
      <c r="C114" s="220"/>
      <c r="D114" s="2"/>
      <c r="E114" s="8">
        <v>3</v>
      </c>
    </row>
    <row r="115" spans="1:5" ht="34.5" customHeight="1">
      <c r="A115" s="219" t="s">
        <v>24</v>
      </c>
      <c r="B115" s="220"/>
      <c r="C115" s="220"/>
      <c r="D115" s="2"/>
      <c r="E115" s="8">
        <v>3</v>
      </c>
    </row>
    <row r="116" spans="1:5" ht="34.5" customHeight="1">
      <c r="A116" s="173" t="s">
        <v>381</v>
      </c>
      <c r="B116" s="174"/>
      <c r="C116" s="174"/>
      <c r="D116" s="33" t="s">
        <v>3</v>
      </c>
      <c r="E116" s="8"/>
    </row>
    <row r="117" spans="1:5" ht="34.5" customHeight="1">
      <c r="A117" s="178" t="s">
        <v>379</v>
      </c>
      <c r="B117" s="179"/>
      <c r="C117" s="179"/>
      <c r="D117" s="2"/>
      <c r="E117" s="8">
        <v>3</v>
      </c>
    </row>
    <row r="118" spans="1:5" ht="34.5" customHeight="1">
      <c r="A118" s="178" t="s">
        <v>380</v>
      </c>
      <c r="B118" s="179"/>
      <c r="C118" s="179"/>
      <c r="D118" s="2"/>
      <c r="E118" s="8">
        <v>3</v>
      </c>
    </row>
    <row r="119" spans="1:5" ht="34.5" customHeight="1">
      <c r="A119" s="204" t="s">
        <v>148</v>
      </c>
      <c r="B119" s="204"/>
      <c r="C119" s="204"/>
      <c r="D119" s="22">
        <f>SUM(D99:D118)</f>
        <v>0</v>
      </c>
      <c r="E119" s="8">
        <f>SUM(E99:E118)</f>
        <v>54</v>
      </c>
    </row>
    <row r="120" spans="1:5" ht="34.5" customHeight="1" thickBot="1">
      <c r="A120" s="34" t="s">
        <v>106</v>
      </c>
      <c r="B120" s="192" t="s">
        <v>131</v>
      </c>
      <c r="C120" s="192"/>
      <c r="D120" s="192"/>
      <c r="E120" s="9"/>
    </row>
    <row r="121" spans="1:5" ht="34.5" customHeight="1">
      <c r="A121" s="215" t="s">
        <v>151</v>
      </c>
      <c r="B121" s="216"/>
      <c r="C121" s="102" t="s">
        <v>158</v>
      </c>
      <c r="D121" s="35" t="s">
        <v>159</v>
      </c>
      <c r="E121" s="9"/>
    </row>
    <row r="122" spans="1:5" ht="34.5" customHeight="1" thickBot="1">
      <c r="A122" s="217"/>
      <c r="B122" s="218"/>
      <c r="C122" s="36">
        <f>D119</f>
        <v>0</v>
      </c>
      <c r="D122" s="37">
        <f>C122/54*100</f>
        <v>0</v>
      </c>
      <c r="E122" s="9"/>
    </row>
    <row r="123" spans="1:5" ht="34.5" customHeight="1">
      <c r="A123" s="175"/>
      <c r="B123" s="176"/>
      <c r="C123" s="176"/>
      <c r="D123" s="177"/>
      <c r="E123" s="9"/>
    </row>
    <row r="124" spans="1:5" ht="34.5" customHeight="1">
      <c r="A124" s="178" t="s">
        <v>161</v>
      </c>
      <c r="B124" s="179"/>
      <c r="C124" s="179"/>
      <c r="D124" s="180"/>
      <c r="E124" s="9"/>
    </row>
    <row r="125" spans="1:5" ht="34.5" customHeight="1">
      <c r="A125" s="202" t="s">
        <v>407</v>
      </c>
      <c r="B125" s="202"/>
      <c r="C125" s="202"/>
      <c r="D125" s="33" t="s">
        <v>8</v>
      </c>
      <c r="E125" s="9"/>
    </row>
    <row r="126" spans="1:5" ht="34.5" customHeight="1">
      <c r="A126" s="203" t="s">
        <v>164</v>
      </c>
      <c r="B126" s="203"/>
      <c r="C126" s="203"/>
      <c r="D126" s="33" t="s">
        <v>3</v>
      </c>
      <c r="E126" s="9"/>
    </row>
    <row r="127" spans="1:5" ht="34.5" customHeight="1">
      <c r="A127" s="201" t="s">
        <v>25</v>
      </c>
      <c r="B127" s="201"/>
      <c r="C127" s="201"/>
      <c r="D127" s="4"/>
      <c r="E127" s="5">
        <v>3</v>
      </c>
    </row>
    <row r="128" spans="1:5" ht="34.5" customHeight="1">
      <c r="A128" s="201" t="s">
        <v>26</v>
      </c>
      <c r="B128" s="201"/>
      <c r="C128" s="201"/>
      <c r="D128" s="4"/>
      <c r="E128" s="5">
        <v>3</v>
      </c>
    </row>
    <row r="129" spans="1:5" ht="34.5" customHeight="1">
      <c r="A129" s="201" t="s">
        <v>27</v>
      </c>
      <c r="B129" s="201"/>
      <c r="C129" s="201"/>
      <c r="D129" s="4"/>
      <c r="E129" s="5">
        <v>3</v>
      </c>
    </row>
    <row r="130" spans="1:5" ht="34.5" customHeight="1">
      <c r="A130" s="200" t="s">
        <v>28</v>
      </c>
      <c r="B130" s="200"/>
      <c r="C130" s="200"/>
      <c r="D130" s="4"/>
      <c r="E130" s="5">
        <v>3</v>
      </c>
    </row>
    <row r="131" spans="1:5" ht="34.5" customHeight="1">
      <c r="A131" s="201" t="s">
        <v>29</v>
      </c>
      <c r="B131" s="201"/>
      <c r="C131" s="201"/>
      <c r="D131" s="4"/>
      <c r="E131" s="5">
        <v>3</v>
      </c>
    </row>
    <row r="132" spans="1:5" ht="34.5" customHeight="1">
      <c r="A132" s="201" t="s">
        <v>30</v>
      </c>
      <c r="B132" s="201"/>
      <c r="C132" s="201"/>
      <c r="D132" s="4"/>
      <c r="E132" s="5">
        <v>3</v>
      </c>
    </row>
    <row r="133" spans="1:5" ht="34.5" customHeight="1">
      <c r="A133" s="201" t="s">
        <v>31</v>
      </c>
      <c r="B133" s="201"/>
      <c r="C133" s="201"/>
      <c r="D133" s="4"/>
      <c r="E133" s="5">
        <v>3</v>
      </c>
    </row>
    <row r="134" spans="1:5" ht="34.5" customHeight="1">
      <c r="A134" s="201" t="s">
        <v>32</v>
      </c>
      <c r="B134" s="201"/>
      <c r="C134" s="201"/>
      <c r="D134" s="4"/>
      <c r="E134" s="5">
        <v>3</v>
      </c>
    </row>
    <row r="135" spans="1:5" ht="34.5" customHeight="1">
      <c r="A135" s="173" t="s">
        <v>150</v>
      </c>
      <c r="B135" s="174"/>
      <c r="C135" s="174"/>
      <c r="D135" s="33" t="s">
        <v>3</v>
      </c>
      <c r="E135" s="8"/>
    </row>
    <row r="136" spans="1:5" ht="34.5" customHeight="1">
      <c r="A136" s="219" t="s">
        <v>33</v>
      </c>
      <c r="B136" s="220"/>
      <c r="C136" s="220"/>
      <c r="D136" s="2"/>
      <c r="E136" s="8">
        <v>3</v>
      </c>
    </row>
    <row r="137" spans="1:5" ht="34.5" customHeight="1">
      <c r="A137" s="219" t="s">
        <v>34</v>
      </c>
      <c r="B137" s="220"/>
      <c r="C137" s="220"/>
      <c r="D137" s="2"/>
      <c r="E137" s="8">
        <v>3</v>
      </c>
    </row>
    <row r="138" spans="1:5" ht="34.5" customHeight="1">
      <c r="A138" s="219" t="s">
        <v>35</v>
      </c>
      <c r="B138" s="220"/>
      <c r="C138" s="220"/>
      <c r="D138" s="2"/>
      <c r="E138" s="8">
        <v>3</v>
      </c>
    </row>
    <row r="139" spans="1:5" ht="34.5" customHeight="1">
      <c r="A139" s="272" t="s">
        <v>381</v>
      </c>
      <c r="B139" s="273"/>
      <c r="C139" s="273"/>
      <c r="D139" s="33" t="s">
        <v>3</v>
      </c>
      <c r="E139" s="8"/>
    </row>
    <row r="140" spans="1:5" ht="34.5" customHeight="1">
      <c r="A140" s="263" t="s">
        <v>383</v>
      </c>
      <c r="B140" s="264"/>
      <c r="C140" s="264"/>
      <c r="D140" s="2"/>
      <c r="E140" s="8">
        <v>3</v>
      </c>
    </row>
    <row r="141" spans="1:5" ht="34.5" customHeight="1">
      <c r="A141" s="263" t="s">
        <v>384</v>
      </c>
      <c r="B141" s="264"/>
      <c r="C141" s="264"/>
      <c r="D141" s="2"/>
      <c r="E141" s="8">
        <v>3</v>
      </c>
    </row>
    <row r="142" spans="1:5" ht="34.5" customHeight="1">
      <c r="A142" s="263" t="s">
        <v>385</v>
      </c>
      <c r="B142" s="264"/>
      <c r="C142" s="264"/>
      <c r="D142" s="2"/>
      <c r="E142" s="8">
        <v>3</v>
      </c>
    </row>
    <row r="143" spans="1:5" ht="34.5" customHeight="1">
      <c r="A143" s="265" t="s">
        <v>386</v>
      </c>
      <c r="B143" s="266"/>
      <c r="C143" s="266"/>
      <c r="D143" s="2"/>
      <c r="E143" s="8">
        <v>3</v>
      </c>
    </row>
    <row r="144" spans="1:5" ht="34.5" customHeight="1">
      <c r="A144" s="181" t="s">
        <v>165</v>
      </c>
      <c r="B144" s="181"/>
      <c r="C144" s="181"/>
      <c r="D144" s="38">
        <f>SUM(D127:D143)</f>
        <v>0</v>
      </c>
      <c r="E144" s="9">
        <f>SUM(E127:E143)</f>
        <v>45</v>
      </c>
    </row>
    <row r="145" spans="1:5" ht="34.5" customHeight="1" thickBot="1">
      <c r="A145" s="39" t="s">
        <v>106</v>
      </c>
      <c r="B145" s="164" t="s">
        <v>131</v>
      </c>
      <c r="C145" s="164"/>
      <c r="D145" s="164"/>
      <c r="E145" s="9"/>
    </row>
    <row r="146" spans="1:5" ht="34.5" customHeight="1">
      <c r="A146" s="268" t="s">
        <v>166</v>
      </c>
      <c r="B146" s="269"/>
      <c r="C146" s="40" t="s">
        <v>152</v>
      </c>
      <c r="D146" s="41" t="s">
        <v>153</v>
      </c>
      <c r="E146" s="9"/>
    </row>
    <row r="147" spans="1:5" ht="34.5" customHeight="1" thickBot="1">
      <c r="A147" s="270"/>
      <c r="B147" s="271"/>
      <c r="C147" s="42">
        <f>D144</f>
        <v>0</v>
      </c>
      <c r="D147" s="43">
        <f>C147/45*100</f>
        <v>0</v>
      </c>
      <c r="E147" s="9"/>
    </row>
    <row r="148" spans="1:5" ht="34.5" customHeight="1">
      <c r="A148" s="221"/>
      <c r="B148" s="222"/>
      <c r="C148" s="222"/>
      <c r="D148" s="223"/>
      <c r="E148" s="9"/>
    </row>
    <row r="149" spans="1:5" ht="34.5" customHeight="1">
      <c r="A149" s="178" t="s">
        <v>172</v>
      </c>
      <c r="B149" s="179"/>
      <c r="C149" s="179"/>
      <c r="D149" s="180"/>
      <c r="E149" s="9"/>
    </row>
    <row r="150" spans="1:5" ht="34.5" customHeight="1">
      <c r="A150" s="173" t="s">
        <v>387</v>
      </c>
      <c r="B150" s="174"/>
      <c r="C150" s="174"/>
      <c r="D150" s="32" t="s">
        <v>8</v>
      </c>
      <c r="E150" s="9"/>
    </row>
    <row r="151" spans="1:5" ht="34.5" customHeight="1">
      <c r="A151" s="173" t="s">
        <v>164</v>
      </c>
      <c r="B151" s="174"/>
      <c r="C151" s="174"/>
      <c r="D151" s="33" t="s">
        <v>3</v>
      </c>
      <c r="E151" s="9"/>
    </row>
    <row r="152" spans="1:5" ht="34.5" customHeight="1">
      <c r="A152" s="169" t="s">
        <v>455</v>
      </c>
      <c r="B152" s="170"/>
      <c r="C152" s="171"/>
      <c r="D152" s="76"/>
      <c r="E152" s="8">
        <v>3</v>
      </c>
    </row>
    <row r="153" spans="1:5" ht="34.5" customHeight="1">
      <c r="A153" s="169" t="s">
        <v>456</v>
      </c>
      <c r="B153" s="170"/>
      <c r="C153" s="171"/>
      <c r="D153" s="76"/>
      <c r="E153" s="8">
        <v>3</v>
      </c>
    </row>
    <row r="154" spans="1:5" ht="34.5" customHeight="1">
      <c r="A154" s="169" t="s">
        <v>457</v>
      </c>
      <c r="B154" s="170"/>
      <c r="C154" s="171"/>
      <c r="D154" s="76"/>
      <c r="E154" s="8">
        <v>3</v>
      </c>
    </row>
    <row r="155" spans="1:5" ht="34.5" customHeight="1">
      <c r="A155" s="169" t="s">
        <v>458</v>
      </c>
      <c r="B155" s="170"/>
      <c r="C155" s="171"/>
      <c r="D155" s="76"/>
      <c r="E155" s="8">
        <v>3</v>
      </c>
    </row>
    <row r="156" spans="1:5" ht="34.5" customHeight="1">
      <c r="A156" s="272" t="s">
        <v>150</v>
      </c>
      <c r="B156" s="273"/>
      <c r="C156" s="273"/>
      <c r="D156" s="33" t="s">
        <v>3</v>
      </c>
      <c r="E156" s="8"/>
    </row>
    <row r="157" spans="1:5" ht="34.5" customHeight="1">
      <c r="A157" s="169" t="s">
        <v>459</v>
      </c>
      <c r="B157" s="170"/>
      <c r="C157" s="171"/>
      <c r="D157" s="2"/>
      <c r="E157" s="8">
        <v>3</v>
      </c>
    </row>
    <row r="158" spans="1:5" ht="34.5" customHeight="1">
      <c r="A158" s="169" t="s">
        <v>36</v>
      </c>
      <c r="B158" s="170"/>
      <c r="C158" s="171"/>
      <c r="D158" s="2"/>
      <c r="E158" s="8">
        <v>3</v>
      </c>
    </row>
    <row r="159" spans="1:5" ht="34.5" customHeight="1">
      <c r="A159" s="169" t="s">
        <v>37</v>
      </c>
      <c r="B159" s="170"/>
      <c r="C159" s="171"/>
      <c r="D159" s="2"/>
      <c r="E159" s="8">
        <v>3</v>
      </c>
    </row>
    <row r="160" spans="1:5" ht="34.5" customHeight="1">
      <c r="A160" s="272" t="s">
        <v>381</v>
      </c>
      <c r="B160" s="273"/>
      <c r="C160" s="273"/>
      <c r="D160" s="33" t="s">
        <v>3</v>
      </c>
      <c r="E160" s="8"/>
    </row>
    <row r="161" spans="1:5" ht="34.5" customHeight="1">
      <c r="A161" s="244" t="s">
        <v>38</v>
      </c>
      <c r="B161" s="245"/>
      <c r="C161" s="246"/>
      <c r="D161" s="2"/>
      <c r="E161" s="8">
        <v>3</v>
      </c>
    </row>
    <row r="162" spans="1:5" ht="34.5" customHeight="1">
      <c r="A162" s="244" t="s">
        <v>39</v>
      </c>
      <c r="B162" s="245"/>
      <c r="C162" s="246"/>
      <c r="D162" s="2"/>
      <c r="E162" s="8">
        <v>3</v>
      </c>
    </row>
    <row r="163" spans="1:5" ht="34.5" customHeight="1">
      <c r="A163" s="244" t="s">
        <v>40</v>
      </c>
      <c r="B163" s="245"/>
      <c r="C163" s="246"/>
      <c r="D163" s="2"/>
      <c r="E163" s="8">
        <v>3</v>
      </c>
    </row>
    <row r="164" spans="1:5" ht="34.5" customHeight="1">
      <c r="A164" s="244" t="s">
        <v>41</v>
      </c>
      <c r="B164" s="245"/>
      <c r="C164" s="246"/>
      <c r="D164" s="2"/>
      <c r="E164" s="8">
        <v>3</v>
      </c>
    </row>
    <row r="165" spans="1:5" ht="34.5" customHeight="1">
      <c r="A165" s="244" t="s">
        <v>460</v>
      </c>
      <c r="B165" s="245"/>
      <c r="C165" s="246"/>
      <c r="D165" s="2"/>
      <c r="E165" s="8">
        <v>3</v>
      </c>
    </row>
    <row r="166" spans="1:5" ht="34.5" customHeight="1">
      <c r="A166" s="181" t="s">
        <v>167</v>
      </c>
      <c r="B166" s="181"/>
      <c r="C166" s="181"/>
      <c r="D166" s="38">
        <f>SUM(D152:D165)</f>
        <v>0</v>
      </c>
      <c r="E166" s="9">
        <f>SUM(E152:E165)</f>
        <v>36</v>
      </c>
    </row>
    <row r="167" spans="1:5" ht="34.5" customHeight="1" thickBot="1">
      <c r="A167" s="44" t="s">
        <v>106</v>
      </c>
      <c r="B167" s="164" t="s">
        <v>131</v>
      </c>
      <c r="C167" s="164"/>
      <c r="D167" s="164"/>
      <c r="E167" s="9"/>
    </row>
    <row r="168" spans="1:5" ht="34.5" customHeight="1">
      <c r="A168" s="374" t="s">
        <v>168</v>
      </c>
      <c r="B168" s="375"/>
      <c r="C168" s="40" t="s">
        <v>152</v>
      </c>
      <c r="D168" s="41" t="s">
        <v>153</v>
      </c>
      <c r="E168" s="9"/>
    </row>
    <row r="169" spans="1:5" ht="34.5" customHeight="1" thickBot="1">
      <c r="A169" s="167"/>
      <c r="B169" s="168"/>
      <c r="C169" s="42">
        <f>D166</f>
        <v>0</v>
      </c>
      <c r="D169" s="43">
        <f>C169/36*100</f>
        <v>0</v>
      </c>
      <c r="E169" s="9"/>
    </row>
    <row r="170" spans="1:5" ht="34.5" customHeight="1">
      <c r="A170" s="175"/>
      <c r="B170" s="176"/>
      <c r="C170" s="176"/>
      <c r="D170" s="177"/>
      <c r="E170" s="9"/>
    </row>
    <row r="171" spans="1:5" ht="34.5" customHeight="1">
      <c r="A171" s="178" t="s">
        <v>162</v>
      </c>
      <c r="B171" s="179"/>
      <c r="C171" s="179"/>
      <c r="D171" s="180"/>
      <c r="E171" s="9"/>
    </row>
    <row r="172" spans="1:5" ht="34.5" customHeight="1">
      <c r="A172" s="173" t="s">
        <v>394</v>
      </c>
      <c r="B172" s="174"/>
      <c r="C172" s="174"/>
      <c r="D172" s="32" t="s">
        <v>8</v>
      </c>
      <c r="E172" s="9"/>
    </row>
    <row r="173" spans="1:5" ht="34.5" customHeight="1">
      <c r="A173" s="173" t="s">
        <v>164</v>
      </c>
      <c r="B173" s="174"/>
      <c r="C173" s="174"/>
      <c r="D173" s="33" t="s">
        <v>3</v>
      </c>
      <c r="E173" s="9"/>
    </row>
    <row r="174" spans="1:5" ht="34.5" customHeight="1">
      <c r="A174" s="178" t="s">
        <v>42</v>
      </c>
      <c r="B174" s="179"/>
      <c r="C174" s="179"/>
      <c r="D174" s="76"/>
      <c r="E174" s="5">
        <v>3</v>
      </c>
    </row>
    <row r="175" spans="1:5" ht="34.5" customHeight="1">
      <c r="A175" s="178" t="s">
        <v>43</v>
      </c>
      <c r="B175" s="179"/>
      <c r="C175" s="179"/>
      <c r="D175" s="76"/>
      <c r="E175" s="5">
        <v>3</v>
      </c>
    </row>
    <row r="176" spans="1:5" ht="34.5" customHeight="1">
      <c r="A176" s="178" t="s">
        <v>44</v>
      </c>
      <c r="B176" s="179"/>
      <c r="C176" s="179"/>
      <c r="D176" s="76"/>
      <c r="E176" s="5">
        <v>3</v>
      </c>
    </row>
    <row r="177" spans="1:5" ht="34.5" customHeight="1">
      <c r="A177" s="212" t="s">
        <v>45</v>
      </c>
      <c r="B177" s="213"/>
      <c r="C177" s="213"/>
      <c r="D177" s="76"/>
      <c r="E177" s="5">
        <v>3</v>
      </c>
    </row>
    <row r="178" spans="1:5" ht="34.5" customHeight="1">
      <c r="A178" s="178" t="s">
        <v>46</v>
      </c>
      <c r="B178" s="179"/>
      <c r="C178" s="179"/>
      <c r="D178" s="76"/>
      <c r="E178" s="5">
        <v>3</v>
      </c>
    </row>
    <row r="179" spans="1:5" ht="34.5" customHeight="1">
      <c r="A179" s="178" t="s">
        <v>47</v>
      </c>
      <c r="B179" s="179"/>
      <c r="C179" s="179"/>
      <c r="D179" s="76"/>
      <c r="E179" s="5">
        <v>3</v>
      </c>
    </row>
    <row r="180" spans="1:5" ht="34.5" customHeight="1">
      <c r="A180" s="178" t="s">
        <v>48</v>
      </c>
      <c r="B180" s="179"/>
      <c r="C180" s="179"/>
      <c r="D180" s="76"/>
      <c r="E180" s="5">
        <v>3</v>
      </c>
    </row>
    <row r="181" spans="1:5" ht="34.5" customHeight="1">
      <c r="A181" s="178" t="s">
        <v>49</v>
      </c>
      <c r="B181" s="179"/>
      <c r="C181" s="179"/>
      <c r="D181" s="76"/>
      <c r="E181" s="5">
        <v>3</v>
      </c>
    </row>
    <row r="182" spans="1:5" ht="34.5" customHeight="1">
      <c r="A182" s="173" t="s">
        <v>150</v>
      </c>
      <c r="B182" s="174"/>
      <c r="C182" s="174"/>
      <c r="D182" s="33" t="s">
        <v>3</v>
      </c>
      <c r="E182" s="9"/>
    </row>
    <row r="183" spans="1:5" ht="34.5" customHeight="1">
      <c r="A183" s="178" t="s">
        <v>50</v>
      </c>
      <c r="B183" s="179"/>
      <c r="C183" s="179"/>
      <c r="D183" s="2"/>
      <c r="E183" s="5">
        <v>3</v>
      </c>
    </row>
    <row r="184" spans="1:5" ht="34.5" customHeight="1">
      <c r="A184" s="178" t="s">
        <v>51</v>
      </c>
      <c r="B184" s="179"/>
      <c r="C184" s="179"/>
      <c r="D184" s="2"/>
      <c r="E184" s="5">
        <v>3</v>
      </c>
    </row>
    <row r="185" spans="1:5" ht="34.5" customHeight="1">
      <c r="A185" s="178" t="s">
        <v>52</v>
      </c>
      <c r="B185" s="179"/>
      <c r="C185" s="179"/>
      <c r="D185" s="2"/>
      <c r="E185" s="5">
        <v>3</v>
      </c>
    </row>
    <row r="186" spans="1:5" ht="34.5" customHeight="1">
      <c r="A186" s="212" t="s">
        <v>53</v>
      </c>
      <c r="B186" s="213"/>
      <c r="C186" s="213"/>
      <c r="D186" s="2"/>
      <c r="E186" s="5">
        <v>3</v>
      </c>
    </row>
    <row r="187" spans="1:5" ht="34.5" customHeight="1">
      <c r="A187" s="178" t="s">
        <v>54</v>
      </c>
      <c r="B187" s="179"/>
      <c r="C187" s="179"/>
      <c r="D187" s="2"/>
      <c r="E187" s="5">
        <v>3</v>
      </c>
    </row>
    <row r="188" spans="1:5" ht="34.5" customHeight="1">
      <c r="A188" s="178" t="s">
        <v>55</v>
      </c>
      <c r="B188" s="179"/>
      <c r="C188" s="179"/>
      <c r="D188" s="2"/>
      <c r="E188" s="5">
        <v>3</v>
      </c>
    </row>
    <row r="189" spans="1:5" ht="34.5" customHeight="1">
      <c r="A189" s="272" t="s">
        <v>381</v>
      </c>
      <c r="B189" s="273"/>
      <c r="C189" s="273"/>
      <c r="D189" s="33" t="s">
        <v>3</v>
      </c>
      <c r="E189" s="5"/>
    </row>
    <row r="190" spans="1:5" ht="34.5" customHeight="1">
      <c r="A190" s="178" t="s">
        <v>388</v>
      </c>
      <c r="B190" s="179"/>
      <c r="C190" s="179"/>
      <c r="D190" s="2"/>
      <c r="E190" s="5">
        <v>3</v>
      </c>
    </row>
    <row r="191" spans="1:5" ht="34.5" customHeight="1">
      <c r="A191" s="178" t="s">
        <v>389</v>
      </c>
      <c r="B191" s="179"/>
      <c r="C191" s="179"/>
      <c r="D191" s="2"/>
      <c r="E191" s="5">
        <v>3</v>
      </c>
    </row>
    <row r="192" spans="1:5" ht="34.5" customHeight="1">
      <c r="A192" s="178" t="s">
        <v>390</v>
      </c>
      <c r="B192" s="179"/>
      <c r="C192" s="179"/>
      <c r="D192" s="2"/>
      <c r="E192" s="5">
        <v>3</v>
      </c>
    </row>
    <row r="193" spans="1:5" ht="34.5" customHeight="1">
      <c r="A193" s="212" t="s">
        <v>391</v>
      </c>
      <c r="B193" s="213"/>
      <c r="C193" s="213"/>
      <c r="D193" s="2"/>
      <c r="E193" s="5">
        <v>3</v>
      </c>
    </row>
    <row r="194" spans="1:5" ht="34.5" customHeight="1">
      <c r="A194" s="178" t="s">
        <v>392</v>
      </c>
      <c r="B194" s="179"/>
      <c r="C194" s="179"/>
      <c r="D194" s="2"/>
      <c r="E194" s="5">
        <v>3</v>
      </c>
    </row>
    <row r="195" spans="1:5" ht="34.5" customHeight="1">
      <c r="A195" s="178" t="s">
        <v>393</v>
      </c>
      <c r="B195" s="179"/>
      <c r="C195" s="179"/>
      <c r="D195" s="2"/>
      <c r="E195" s="5">
        <v>3</v>
      </c>
    </row>
    <row r="196" spans="1:5" ht="34.5" customHeight="1">
      <c r="A196" s="181" t="s">
        <v>173</v>
      </c>
      <c r="B196" s="181"/>
      <c r="C196" s="181"/>
      <c r="D196" s="38">
        <f>SUM(D174:D195)</f>
        <v>0</v>
      </c>
      <c r="E196" s="5">
        <f>SUM(E174:E195)</f>
        <v>60</v>
      </c>
    </row>
    <row r="197" spans="1:5" ht="72" customHeight="1" thickBot="1">
      <c r="A197" s="45" t="s">
        <v>106</v>
      </c>
      <c r="B197" s="164" t="s">
        <v>131</v>
      </c>
      <c r="C197" s="164"/>
      <c r="D197" s="164"/>
      <c r="E197" s="5"/>
    </row>
    <row r="198" spans="1:5" ht="34.5" customHeight="1">
      <c r="A198" s="165" t="s">
        <v>174</v>
      </c>
      <c r="B198" s="166"/>
      <c r="C198" s="40" t="s">
        <v>152</v>
      </c>
      <c r="D198" s="41" t="s">
        <v>153</v>
      </c>
      <c r="E198" s="9"/>
    </row>
    <row r="199" spans="1:5" ht="34.5" customHeight="1" thickBot="1">
      <c r="A199" s="167"/>
      <c r="B199" s="168"/>
      <c r="C199" s="42">
        <f>D196</f>
        <v>0</v>
      </c>
      <c r="D199" s="43">
        <f>C199/60*100</f>
        <v>0</v>
      </c>
      <c r="E199" s="9"/>
    </row>
    <row r="200" spans="1:5" ht="34.5" customHeight="1" thickBot="1">
      <c r="A200" s="250"/>
      <c r="B200" s="251"/>
      <c r="C200" s="251"/>
      <c r="D200" s="252"/>
      <c r="E200" s="9"/>
    </row>
    <row r="201" spans="1:5" ht="34.5" customHeight="1">
      <c r="A201" s="165" t="s">
        <v>175</v>
      </c>
      <c r="B201" s="166"/>
      <c r="C201" s="40" t="s">
        <v>176</v>
      </c>
      <c r="D201" s="46" t="s">
        <v>177</v>
      </c>
      <c r="E201" s="9"/>
    </row>
    <row r="202" spans="1:5" ht="34.5" customHeight="1" thickBot="1">
      <c r="A202" s="167"/>
      <c r="B202" s="168"/>
      <c r="C202" s="47">
        <f>C122+C147+C169+C199</f>
        <v>0</v>
      </c>
      <c r="D202" s="48">
        <f>C202/195*100</f>
        <v>0</v>
      </c>
      <c r="E202" s="9">
        <f>E119+E144+E166+E196</f>
        <v>195</v>
      </c>
    </row>
    <row r="203" spans="1:5" ht="34.5" customHeight="1">
      <c r="A203" s="157"/>
      <c r="B203" s="157"/>
      <c r="C203" s="157"/>
      <c r="D203" s="157"/>
      <c r="E203" s="9"/>
    </row>
    <row r="204" spans="1:5" ht="34.5" customHeight="1">
      <c r="A204" s="342" t="s">
        <v>415</v>
      </c>
      <c r="B204" s="342"/>
      <c r="C204" s="342"/>
      <c r="D204" s="342"/>
      <c r="E204" s="9"/>
    </row>
    <row r="205" spans="1:5" ht="34.5" customHeight="1">
      <c r="A205" s="178" t="s">
        <v>178</v>
      </c>
      <c r="B205" s="179"/>
      <c r="C205" s="179"/>
      <c r="D205" s="180"/>
      <c r="E205" s="9"/>
    </row>
    <row r="206" spans="1:5" ht="34.5" customHeight="1">
      <c r="A206" s="173" t="s">
        <v>406</v>
      </c>
      <c r="B206" s="174"/>
      <c r="C206" s="174"/>
      <c r="D206" s="32" t="s">
        <v>8</v>
      </c>
      <c r="E206" s="9"/>
    </row>
    <row r="207" spans="1:5" ht="34.5" customHeight="1">
      <c r="A207" s="173" t="s">
        <v>164</v>
      </c>
      <c r="B207" s="174"/>
      <c r="C207" s="174"/>
      <c r="D207" s="33" t="s">
        <v>3</v>
      </c>
      <c r="E207" s="9"/>
    </row>
    <row r="208" spans="1:5" ht="34.5" customHeight="1">
      <c r="A208" s="178" t="s">
        <v>56</v>
      </c>
      <c r="B208" s="179"/>
      <c r="C208" s="179"/>
      <c r="D208" s="77"/>
      <c r="E208" s="8">
        <v>3</v>
      </c>
    </row>
    <row r="209" spans="1:5" ht="34.5" customHeight="1">
      <c r="A209" s="178" t="s">
        <v>57</v>
      </c>
      <c r="B209" s="179"/>
      <c r="C209" s="179"/>
      <c r="D209" s="77"/>
      <c r="E209" s="8">
        <v>3</v>
      </c>
    </row>
    <row r="210" spans="1:5" ht="34.5" customHeight="1">
      <c r="A210" s="178" t="s">
        <v>58</v>
      </c>
      <c r="B210" s="179"/>
      <c r="C210" s="179"/>
      <c r="D210" s="77"/>
      <c r="E210" s="8">
        <v>3</v>
      </c>
    </row>
    <row r="211" spans="1:5" ht="34.5" customHeight="1">
      <c r="A211" s="212" t="s">
        <v>59</v>
      </c>
      <c r="B211" s="213"/>
      <c r="C211" s="213"/>
      <c r="D211" s="77"/>
      <c r="E211" s="8">
        <v>3</v>
      </c>
    </row>
    <row r="212" spans="1:5" ht="34.5" customHeight="1">
      <c r="A212" s="173" t="s">
        <v>150</v>
      </c>
      <c r="B212" s="174"/>
      <c r="C212" s="174"/>
      <c r="D212" s="33" t="s">
        <v>3</v>
      </c>
      <c r="E212" s="9"/>
    </row>
    <row r="213" spans="1:5" ht="34.5" customHeight="1">
      <c r="A213" s="178" t="s">
        <v>60</v>
      </c>
      <c r="B213" s="179"/>
      <c r="C213" s="179"/>
      <c r="D213" s="2"/>
      <c r="E213" s="8">
        <v>3</v>
      </c>
    </row>
    <row r="214" spans="1:5" ht="34.5" customHeight="1">
      <c r="A214" s="178" t="s">
        <v>61</v>
      </c>
      <c r="B214" s="179"/>
      <c r="C214" s="179"/>
      <c r="D214" s="2"/>
      <c r="E214" s="8">
        <v>3</v>
      </c>
    </row>
    <row r="215" spans="1:5" ht="34.5" customHeight="1">
      <c r="A215" s="272" t="s">
        <v>381</v>
      </c>
      <c r="B215" s="273"/>
      <c r="C215" s="273"/>
      <c r="D215" s="33" t="s">
        <v>3</v>
      </c>
      <c r="E215" s="8"/>
    </row>
    <row r="216" spans="1:5" ht="34.5" customHeight="1">
      <c r="A216" s="263" t="s">
        <v>396</v>
      </c>
      <c r="B216" s="264"/>
      <c r="C216" s="264"/>
      <c r="D216" s="2"/>
      <c r="E216" s="8">
        <v>3</v>
      </c>
    </row>
    <row r="217" spans="1:5" ht="34.5" customHeight="1">
      <c r="A217" s="263" t="s">
        <v>397</v>
      </c>
      <c r="B217" s="264"/>
      <c r="C217" s="264"/>
      <c r="D217" s="2"/>
      <c r="E217" s="8">
        <v>3</v>
      </c>
    </row>
    <row r="218" spans="1:5" ht="34.5" customHeight="1">
      <c r="A218" s="263" t="s">
        <v>398</v>
      </c>
      <c r="B218" s="264"/>
      <c r="C218" s="264"/>
      <c r="D218" s="2"/>
      <c r="E218" s="8">
        <v>3</v>
      </c>
    </row>
    <row r="219" spans="1:5" ht="34.5" customHeight="1">
      <c r="A219" s="265" t="s">
        <v>399</v>
      </c>
      <c r="B219" s="266"/>
      <c r="C219" s="266"/>
      <c r="D219" s="2"/>
      <c r="E219" s="8">
        <v>3</v>
      </c>
    </row>
    <row r="220" spans="1:5" ht="34.5" customHeight="1">
      <c r="A220" s="181" t="s">
        <v>181</v>
      </c>
      <c r="B220" s="181"/>
      <c r="C220" s="181"/>
      <c r="D220" s="38">
        <f>SUM(D208:D219)</f>
        <v>0</v>
      </c>
      <c r="E220" s="9">
        <f>SUM(E208:E219)</f>
        <v>30</v>
      </c>
    </row>
    <row r="221" spans="1:5" ht="34.5" customHeight="1" thickBot="1">
      <c r="A221" s="49" t="s">
        <v>106</v>
      </c>
      <c r="B221" s="164" t="s">
        <v>131</v>
      </c>
      <c r="C221" s="164"/>
      <c r="D221" s="164"/>
      <c r="E221" s="9"/>
    </row>
    <row r="222" spans="1:5" ht="34.5" customHeight="1">
      <c r="A222" s="165" t="s">
        <v>182</v>
      </c>
      <c r="B222" s="166"/>
      <c r="C222" s="40" t="s">
        <v>152</v>
      </c>
      <c r="D222" s="41" t="s">
        <v>153</v>
      </c>
      <c r="E222" s="9"/>
    </row>
    <row r="223" spans="1:5" ht="34.5" customHeight="1" thickBot="1">
      <c r="A223" s="167"/>
      <c r="B223" s="168"/>
      <c r="C223" s="50">
        <f>D220</f>
        <v>0</v>
      </c>
      <c r="D223" s="43">
        <f>C223/30*100</f>
        <v>0</v>
      </c>
      <c r="E223" s="9"/>
    </row>
    <row r="224" spans="1:5" ht="34.5" customHeight="1">
      <c r="A224" s="260"/>
      <c r="B224" s="261"/>
      <c r="C224" s="261"/>
      <c r="D224" s="262"/>
      <c r="E224" s="9"/>
    </row>
    <row r="225" spans="1:5" ht="34.5" customHeight="1">
      <c r="A225" s="169" t="s">
        <v>179</v>
      </c>
      <c r="B225" s="170"/>
      <c r="C225" s="170"/>
      <c r="D225" s="256"/>
      <c r="E225" s="9"/>
    </row>
    <row r="226" spans="1:5" ht="34.5" customHeight="1">
      <c r="A226" s="185" t="s">
        <v>405</v>
      </c>
      <c r="B226" s="186"/>
      <c r="C226" s="187"/>
      <c r="D226" s="32" t="s">
        <v>8</v>
      </c>
      <c r="E226" s="9"/>
    </row>
    <row r="227" spans="1:5" ht="34.5" customHeight="1">
      <c r="A227" s="173" t="s">
        <v>185</v>
      </c>
      <c r="B227" s="174"/>
      <c r="C227" s="174"/>
      <c r="D227" s="33" t="s">
        <v>3</v>
      </c>
      <c r="E227" s="9"/>
    </row>
    <row r="228" spans="1:5" ht="34.5" customHeight="1">
      <c r="A228" s="169" t="s">
        <v>62</v>
      </c>
      <c r="B228" s="170"/>
      <c r="C228" s="171"/>
      <c r="D228" s="78"/>
      <c r="E228" s="8">
        <v>3</v>
      </c>
    </row>
    <row r="229" spans="1:5" ht="34.5" customHeight="1">
      <c r="A229" s="169" t="s">
        <v>63</v>
      </c>
      <c r="B229" s="170"/>
      <c r="C229" s="171"/>
      <c r="D229" s="78"/>
      <c r="E229" s="8">
        <v>3</v>
      </c>
    </row>
    <row r="230" spans="1:5" ht="34.5" customHeight="1">
      <c r="A230" s="169" t="s">
        <v>64</v>
      </c>
      <c r="B230" s="170"/>
      <c r="C230" s="171"/>
      <c r="D230" s="78"/>
      <c r="E230" s="8">
        <v>3</v>
      </c>
    </row>
    <row r="231" spans="1:5" ht="34.5" customHeight="1">
      <c r="A231" s="185" t="s">
        <v>150</v>
      </c>
      <c r="B231" s="186"/>
      <c r="C231" s="187"/>
      <c r="D231" s="33" t="s">
        <v>3</v>
      </c>
      <c r="E231" s="9"/>
    </row>
    <row r="232" spans="1:5" ht="34.5" customHeight="1">
      <c r="A232" s="169" t="s">
        <v>65</v>
      </c>
      <c r="B232" s="170"/>
      <c r="C232" s="171"/>
      <c r="D232" s="79"/>
      <c r="E232" s="8">
        <v>3</v>
      </c>
    </row>
    <row r="233" spans="1:5" ht="34.5" customHeight="1">
      <c r="A233" s="169" t="s">
        <v>66</v>
      </c>
      <c r="B233" s="170"/>
      <c r="C233" s="171"/>
      <c r="D233" s="79"/>
      <c r="E233" s="8">
        <v>3</v>
      </c>
    </row>
    <row r="234" spans="1:5" ht="34.5" customHeight="1">
      <c r="A234" s="169" t="s">
        <v>67</v>
      </c>
      <c r="B234" s="170"/>
      <c r="C234" s="171"/>
      <c r="D234" s="79"/>
      <c r="E234" s="8">
        <v>3</v>
      </c>
    </row>
    <row r="235" spans="1:5" ht="34.5" customHeight="1">
      <c r="A235" s="247" t="s">
        <v>381</v>
      </c>
      <c r="B235" s="248"/>
      <c r="C235" s="249"/>
      <c r="D235" s="33" t="s">
        <v>3</v>
      </c>
      <c r="E235" s="8"/>
    </row>
    <row r="236" spans="1:5" ht="34.5" customHeight="1">
      <c r="A236" s="244" t="s">
        <v>400</v>
      </c>
      <c r="B236" s="245"/>
      <c r="C236" s="246"/>
      <c r="D236" s="79"/>
      <c r="E236" s="8">
        <v>3</v>
      </c>
    </row>
    <row r="237" spans="1:5" ht="34.5" customHeight="1">
      <c r="A237" s="244" t="s">
        <v>401</v>
      </c>
      <c r="B237" s="245"/>
      <c r="C237" s="246"/>
      <c r="D237" s="79"/>
      <c r="E237" s="8">
        <v>3</v>
      </c>
    </row>
    <row r="238" spans="1:5" ht="34.5" customHeight="1">
      <c r="A238" s="244" t="s">
        <v>402</v>
      </c>
      <c r="B238" s="245"/>
      <c r="C238" s="246"/>
      <c r="D238" s="79"/>
      <c r="E238" s="8">
        <v>3</v>
      </c>
    </row>
    <row r="239" spans="1:5" ht="34.5" customHeight="1">
      <c r="A239" s="244" t="s">
        <v>403</v>
      </c>
      <c r="B239" s="245"/>
      <c r="C239" s="246"/>
      <c r="D239" s="79"/>
      <c r="E239" s="8">
        <v>3</v>
      </c>
    </row>
    <row r="240" spans="1:5" ht="34.5" customHeight="1">
      <c r="A240" s="244" t="s">
        <v>404</v>
      </c>
      <c r="B240" s="245"/>
      <c r="C240" s="246"/>
      <c r="D240" s="79"/>
      <c r="E240" s="8">
        <v>3</v>
      </c>
    </row>
    <row r="241" spans="1:5" ht="34.5" customHeight="1">
      <c r="A241" s="181" t="s">
        <v>183</v>
      </c>
      <c r="B241" s="181"/>
      <c r="C241" s="181"/>
      <c r="D241" s="38">
        <f>SUM(D228:D240)</f>
        <v>0</v>
      </c>
      <c r="E241" s="9">
        <f>SUM(E228:E240)</f>
        <v>33</v>
      </c>
    </row>
    <row r="242" spans="1:5" ht="34.5" customHeight="1" thickBot="1">
      <c r="A242" s="45" t="s">
        <v>106</v>
      </c>
      <c r="B242" s="164" t="s">
        <v>131</v>
      </c>
      <c r="C242" s="164"/>
      <c r="D242" s="164"/>
      <c r="E242" s="9"/>
    </row>
    <row r="243" spans="1:5" ht="34.5" customHeight="1">
      <c r="A243" s="165" t="s">
        <v>184</v>
      </c>
      <c r="B243" s="166"/>
      <c r="C243" s="40" t="s">
        <v>152</v>
      </c>
      <c r="D243" s="41" t="s">
        <v>153</v>
      </c>
      <c r="E243" s="9"/>
    </row>
    <row r="244" spans="1:5" ht="34.5" customHeight="1" thickBot="1">
      <c r="A244" s="167"/>
      <c r="B244" s="168"/>
      <c r="C244" s="51">
        <f>D241</f>
        <v>0</v>
      </c>
      <c r="D244" s="52">
        <f>C244/33*100</f>
        <v>0</v>
      </c>
      <c r="E244" s="9"/>
    </row>
    <row r="245" spans="1:5" ht="34.5" customHeight="1">
      <c r="A245" s="257"/>
      <c r="B245" s="258"/>
      <c r="C245" s="258"/>
      <c r="D245" s="259"/>
      <c r="E245" s="9"/>
    </row>
    <row r="246" spans="1:5" ht="34.5" customHeight="1">
      <c r="A246" s="178" t="s">
        <v>163</v>
      </c>
      <c r="B246" s="179"/>
      <c r="C246" s="179"/>
      <c r="D246" s="180"/>
      <c r="E246" s="9"/>
    </row>
    <row r="247" spans="1:5" ht="34.5" customHeight="1">
      <c r="A247" s="173" t="s">
        <v>411</v>
      </c>
      <c r="B247" s="174"/>
      <c r="C247" s="174"/>
      <c r="D247" s="32" t="s">
        <v>8</v>
      </c>
      <c r="E247" s="9"/>
    </row>
    <row r="248" spans="1:5" ht="34.5" customHeight="1">
      <c r="A248" s="173" t="s">
        <v>149</v>
      </c>
      <c r="B248" s="174"/>
      <c r="C248" s="174"/>
      <c r="D248" s="33" t="s">
        <v>3</v>
      </c>
      <c r="E248" s="9"/>
    </row>
    <row r="249" spans="1:5" ht="34.5" customHeight="1">
      <c r="A249" s="169" t="s">
        <v>68</v>
      </c>
      <c r="B249" s="170"/>
      <c r="C249" s="171"/>
      <c r="D249" s="76"/>
      <c r="E249" s="8">
        <v>3</v>
      </c>
    </row>
    <row r="250" spans="1:5" ht="34.5" customHeight="1">
      <c r="A250" s="169" t="s">
        <v>69</v>
      </c>
      <c r="B250" s="170"/>
      <c r="C250" s="171"/>
      <c r="D250" s="76"/>
      <c r="E250" s="8">
        <v>3</v>
      </c>
    </row>
    <row r="251" spans="1:5" ht="34.5" customHeight="1">
      <c r="A251" s="169" t="s">
        <v>70</v>
      </c>
      <c r="B251" s="170"/>
      <c r="C251" s="171"/>
      <c r="D251" s="76"/>
      <c r="E251" s="8">
        <v>3</v>
      </c>
    </row>
    <row r="252" spans="1:5" ht="34.5" customHeight="1">
      <c r="A252" s="169" t="s">
        <v>71</v>
      </c>
      <c r="B252" s="170"/>
      <c r="C252" s="171"/>
      <c r="D252" s="76"/>
      <c r="E252" s="8">
        <v>3</v>
      </c>
    </row>
    <row r="253" spans="1:5" ht="34.5" customHeight="1">
      <c r="A253" s="169" t="s">
        <v>72</v>
      </c>
      <c r="B253" s="170"/>
      <c r="C253" s="171"/>
      <c r="D253" s="76"/>
      <c r="E253" s="8">
        <v>3</v>
      </c>
    </row>
    <row r="254" spans="1:5" ht="34.5" customHeight="1">
      <c r="A254" s="169" t="s">
        <v>73</v>
      </c>
      <c r="B254" s="170"/>
      <c r="C254" s="171"/>
      <c r="D254" s="76"/>
      <c r="E254" s="8">
        <v>3</v>
      </c>
    </row>
    <row r="255" spans="1:5" ht="34.5" customHeight="1">
      <c r="A255" s="169" t="s">
        <v>74</v>
      </c>
      <c r="B255" s="170"/>
      <c r="C255" s="171"/>
      <c r="D255" s="76"/>
      <c r="E255" s="8">
        <v>3</v>
      </c>
    </row>
    <row r="256" spans="1:5" ht="34.5" customHeight="1">
      <c r="A256" s="169" t="s">
        <v>75</v>
      </c>
      <c r="B256" s="170"/>
      <c r="C256" s="171"/>
      <c r="D256" s="76"/>
      <c r="E256" s="8">
        <v>3</v>
      </c>
    </row>
    <row r="257" spans="1:5" ht="34.5" customHeight="1">
      <c r="A257" s="169" t="s">
        <v>76</v>
      </c>
      <c r="B257" s="170"/>
      <c r="C257" s="171"/>
      <c r="D257" s="76"/>
      <c r="E257" s="8">
        <v>3</v>
      </c>
    </row>
    <row r="258" spans="1:5" ht="34.5" customHeight="1">
      <c r="A258" s="185" t="s">
        <v>150</v>
      </c>
      <c r="B258" s="186"/>
      <c r="C258" s="187"/>
      <c r="D258" s="33" t="s">
        <v>3</v>
      </c>
      <c r="E258" s="9"/>
    </row>
    <row r="259" spans="1:5" ht="34.5" customHeight="1">
      <c r="A259" s="169" t="s">
        <v>454</v>
      </c>
      <c r="B259" s="170"/>
      <c r="C259" s="171"/>
      <c r="D259" s="2"/>
      <c r="E259" s="8">
        <v>3</v>
      </c>
    </row>
    <row r="260" spans="1:5" ht="34.5" customHeight="1">
      <c r="A260" s="169" t="s">
        <v>77</v>
      </c>
      <c r="B260" s="170"/>
      <c r="C260" s="171"/>
      <c r="D260" s="2"/>
      <c r="E260" s="8">
        <v>3</v>
      </c>
    </row>
    <row r="261" spans="1:5" ht="34.5" customHeight="1">
      <c r="A261" s="169" t="s">
        <v>78</v>
      </c>
      <c r="B261" s="170"/>
      <c r="C261" s="171"/>
      <c r="D261" s="2"/>
      <c r="E261" s="8">
        <v>3</v>
      </c>
    </row>
    <row r="262" spans="1:5" ht="34.5" customHeight="1">
      <c r="A262" s="169" t="s">
        <v>79</v>
      </c>
      <c r="B262" s="170"/>
      <c r="C262" s="171"/>
      <c r="D262" s="2"/>
      <c r="E262" s="8">
        <v>3</v>
      </c>
    </row>
    <row r="263" spans="1:5" ht="34.5" customHeight="1">
      <c r="A263" s="169" t="s">
        <v>80</v>
      </c>
      <c r="B263" s="170"/>
      <c r="C263" s="171"/>
      <c r="D263" s="2"/>
      <c r="E263" s="8">
        <v>3</v>
      </c>
    </row>
    <row r="264" spans="1:5" ht="34.5" customHeight="1">
      <c r="A264" s="169" t="s">
        <v>81</v>
      </c>
      <c r="B264" s="170"/>
      <c r="C264" s="171"/>
      <c r="D264" s="2"/>
      <c r="E264" s="8">
        <v>3</v>
      </c>
    </row>
    <row r="265" spans="1:5" ht="34.5" customHeight="1">
      <c r="A265" s="169" t="s">
        <v>82</v>
      </c>
      <c r="B265" s="170"/>
      <c r="C265" s="171"/>
      <c r="D265" s="2"/>
      <c r="E265" s="8">
        <v>3</v>
      </c>
    </row>
    <row r="266" spans="1:5" ht="34.5" customHeight="1">
      <c r="A266" s="169" t="s">
        <v>83</v>
      </c>
      <c r="B266" s="170"/>
      <c r="C266" s="171"/>
      <c r="D266" s="2"/>
      <c r="E266" s="8">
        <v>3</v>
      </c>
    </row>
    <row r="267" spans="1:5" ht="34.5" customHeight="1">
      <c r="A267" s="169" t="s">
        <v>84</v>
      </c>
      <c r="B267" s="170"/>
      <c r="C267" s="171"/>
      <c r="D267" s="2"/>
      <c r="E267" s="8">
        <v>3</v>
      </c>
    </row>
    <row r="268" spans="1:5" ht="34.5" customHeight="1">
      <c r="A268" s="247" t="s">
        <v>381</v>
      </c>
      <c r="B268" s="248"/>
      <c r="C268" s="249"/>
      <c r="D268" s="33" t="s">
        <v>3</v>
      </c>
      <c r="E268" s="8"/>
    </row>
    <row r="269" spans="1:5" ht="34.5" customHeight="1">
      <c r="A269" s="244" t="s">
        <v>408</v>
      </c>
      <c r="B269" s="245"/>
      <c r="C269" s="246"/>
      <c r="D269" s="2"/>
      <c r="E269" s="8">
        <v>3</v>
      </c>
    </row>
    <row r="270" spans="1:5" ht="34.5" customHeight="1">
      <c r="A270" s="244" t="s">
        <v>409</v>
      </c>
      <c r="B270" s="245"/>
      <c r="C270" s="246"/>
      <c r="D270" s="2"/>
      <c r="E270" s="8">
        <v>3</v>
      </c>
    </row>
    <row r="271" spans="1:5" ht="34.5" customHeight="1">
      <c r="A271" s="244" t="s">
        <v>410</v>
      </c>
      <c r="B271" s="245"/>
      <c r="C271" s="246"/>
      <c r="D271" s="2"/>
      <c r="E271" s="8">
        <v>3</v>
      </c>
    </row>
    <row r="272" spans="1:5" ht="34.5" customHeight="1">
      <c r="A272" s="181" t="s">
        <v>186</v>
      </c>
      <c r="B272" s="181"/>
      <c r="C272" s="181"/>
      <c r="D272" s="38">
        <f>SUM(D249:D271)</f>
        <v>0</v>
      </c>
      <c r="E272" s="9">
        <f>SUM(E249:E271)</f>
        <v>63</v>
      </c>
    </row>
    <row r="273" spans="1:5" ht="73.5" customHeight="1" thickBot="1">
      <c r="A273" s="39" t="s">
        <v>106</v>
      </c>
      <c r="B273" s="164" t="s">
        <v>131</v>
      </c>
      <c r="C273" s="164"/>
      <c r="D273" s="164"/>
      <c r="E273" s="9"/>
    </row>
    <row r="274" spans="1:5" ht="34.5" customHeight="1">
      <c r="A274" s="165" t="s">
        <v>187</v>
      </c>
      <c r="B274" s="166"/>
      <c r="C274" s="40" t="s">
        <v>152</v>
      </c>
      <c r="D274" s="41" t="s">
        <v>153</v>
      </c>
      <c r="E274" s="9"/>
    </row>
    <row r="275" spans="1:5" ht="34.5" customHeight="1" thickBot="1">
      <c r="A275" s="167"/>
      <c r="B275" s="168"/>
      <c r="C275" s="42">
        <f>D272</f>
        <v>0</v>
      </c>
      <c r="D275" s="43">
        <f>C275/63*100</f>
        <v>0</v>
      </c>
      <c r="E275" s="9"/>
    </row>
    <row r="276" spans="1:5" ht="34.5" customHeight="1">
      <c r="A276" s="175"/>
      <c r="B276" s="176"/>
      <c r="C276" s="176"/>
      <c r="D276" s="177"/>
      <c r="E276" s="9"/>
    </row>
    <row r="277" spans="1:5" ht="34.5" customHeight="1">
      <c r="A277" s="178" t="s">
        <v>180</v>
      </c>
      <c r="B277" s="179"/>
      <c r="C277" s="179"/>
      <c r="D277" s="180"/>
      <c r="E277" s="9"/>
    </row>
    <row r="278" spans="1:5" ht="34.5" customHeight="1">
      <c r="A278" s="173" t="s">
        <v>414</v>
      </c>
      <c r="B278" s="174"/>
      <c r="C278" s="174"/>
      <c r="D278" s="32" t="s">
        <v>8</v>
      </c>
      <c r="E278" s="9"/>
    </row>
    <row r="279" spans="1:5" ht="34.5" customHeight="1">
      <c r="A279" s="173" t="s">
        <v>164</v>
      </c>
      <c r="B279" s="174"/>
      <c r="C279" s="174"/>
      <c r="D279" s="33" t="s">
        <v>3</v>
      </c>
      <c r="E279" s="9"/>
    </row>
    <row r="280" spans="1:5" ht="34.5" customHeight="1">
      <c r="A280" s="169" t="s">
        <v>85</v>
      </c>
      <c r="B280" s="170"/>
      <c r="C280" s="171"/>
      <c r="D280" s="76"/>
      <c r="E280" s="8">
        <v>3</v>
      </c>
    </row>
    <row r="281" spans="1:5" ht="34.5" customHeight="1">
      <c r="A281" s="169" t="s">
        <v>86</v>
      </c>
      <c r="B281" s="170"/>
      <c r="C281" s="171"/>
      <c r="D281" s="76"/>
      <c r="E281" s="8">
        <v>3</v>
      </c>
    </row>
    <row r="282" spans="1:5" ht="34.5" customHeight="1">
      <c r="A282" s="169" t="s">
        <v>87</v>
      </c>
      <c r="B282" s="170"/>
      <c r="C282" s="171"/>
      <c r="D282" s="76"/>
      <c r="E282" s="8">
        <v>3</v>
      </c>
    </row>
    <row r="283" spans="1:5" ht="34.5" customHeight="1">
      <c r="A283" s="169" t="s">
        <v>88</v>
      </c>
      <c r="B283" s="170"/>
      <c r="C283" s="171"/>
      <c r="D283" s="76"/>
      <c r="E283" s="8">
        <v>3</v>
      </c>
    </row>
    <row r="284" spans="1:5" ht="34.5" customHeight="1">
      <c r="A284" s="169" t="s">
        <v>89</v>
      </c>
      <c r="B284" s="170"/>
      <c r="C284" s="171"/>
      <c r="D284" s="76"/>
      <c r="E284" s="8">
        <v>3</v>
      </c>
    </row>
    <row r="285" spans="1:5" ht="34.5" customHeight="1">
      <c r="A285" s="169" t="s">
        <v>90</v>
      </c>
      <c r="B285" s="170"/>
      <c r="C285" s="171"/>
      <c r="D285" s="76"/>
      <c r="E285" s="8">
        <v>3</v>
      </c>
    </row>
    <row r="286" spans="1:5" ht="34.5" customHeight="1">
      <c r="A286" s="169" t="s">
        <v>91</v>
      </c>
      <c r="B286" s="170"/>
      <c r="C286" s="171"/>
      <c r="D286" s="76"/>
      <c r="E286" s="8">
        <v>3</v>
      </c>
    </row>
    <row r="287" spans="1:5" ht="34.5" customHeight="1">
      <c r="A287" s="169" t="s">
        <v>92</v>
      </c>
      <c r="B287" s="170"/>
      <c r="C287" s="171"/>
      <c r="D287" s="76"/>
      <c r="E287" s="8">
        <v>3</v>
      </c>
    </row>
    <row r="288" spans="1:5" ht="34.5" customHeight="1">
      <c r="A288" s="169" t="s">
        <v>93</v>
      </c>
      <c r="B288" s="170"/>
      <c r="C288" s="171"/>
      <c r="D288" s="76"/>
      <c r="E288" s="8">
        <v>3</v>
      </c>
    </row>
    <row r="289" spans="1:5" ht="34.5" customHeight="1">
      <c r="A289" s="169" t="s">
        <v>100</v>
      </c>
      <c r="B289" s="170"/>
      <c r="C289" s="171"/>
      <c r="D289" s="76"/>
      <c r="E289" s="8">
        <v>3</v>
      </c>
    </row>
    <row r="290" spans="1:5" ht="34.5" customHeight="1">
      <c r="A290" s="169" t="s">
        <v>101</v>
      </c>
      <c r="B290" s="170"/>
      <c r="C290" s="171"/>
      <c r="D290" s="76"/>
      <c r="E290" s="8">
        <v>3</v>
      </c>
    </row>
    <row r="291" spans="1:5" ht="34.5" customHeight="1">
      <c r="A291" s="169" t="s">
        <v>102</v>
      </c>
      <c r="B291" s="170"/>
      <c r="C291" s="171"/>
      <c r="D291" s="76"/>
      <c r="E291" s="8">
        <v>3</v>
      </c>
    </row>
    <row r="292" spans="1:5" ht="34.5" customHeight="1">
      <c r="A292" s="169" t="s">
        <v>103</v>
      </c>
      <c r="B292" s="170"/>
      <c r="C292" s="171"/>
      <c r="D292" s="76"/>
      <c r="E292" s="8">
        <v>3</v>
      </c>
    </row>
    <row r="293" spans="1:5" ht="34.5" customHeight="1">
      <c r="A293" s="185" t="s">
        <v>150</v>
      </c>
      <c r="B293" s="186"/>
      <c r="C293" s="187"/>
      <c r="D293" s="33" t="s">
        <v>3</v>
      </c>
      <c r="E293" s="9"/>
    </row>
    <row r="294" spans="1:5" ht="34.5" customHeight="1">
      <c r="A294" s="169" t="s">
        <v>94</v>
      </c>
      <c r="B294" s="170"/>
      <c r="C294" s="171"/>
      <c r="D294" s="2"/>
      <c r="E294" s="8">
        <v>3</v>
      </c>
    </row>
    <row r="295" spans="1:5" ht="34.5" customHeight="1">
      <c r="A295" s="169" t="s">
        <v>95</v>
      </c>
      <c r="B295" s="170"/>
      <c r="C295" s="171"/>
      <c r="D295" s="2"/>
      <c r="E295" s="8">
        <v>3</v>
      </c>
    </row>
    <row r="296" spans="1:5" ht="34.5" customHeight="1">
      <c r="A296" s="169" t="s">
        <v>96</v>
      </c>
      <c r="B296" s="170"/>
      <c r="C296" s="171"/>
      <c r="D296" s="2"/>
      <c r="E296" s="8">
        <v>3</v>
      </c>
    </row>
    <row r="297" spans="1:5" ht="34.5" customHeight="1">
      <c r="A297" s="169" t="s">
        <v>97</v>
      </c>
      <c r="B297" s="170"/>
      <c r="C297" s="171"/>
      <c r="D297" s="2"/>
      <c r="E297" s="8">
        <v>3</v>
      </c>
    </row>
    <row r="298" spans="1:5" ht="34.5" customHeight="1">
      <c r="A298" s="169" t="s">
        <v>98</v>
      </c>
      <c r="B298" s="170"/>
      <c r="C298" s="171"/>
      <c r="D298" s="2"/>
      <c r="E298" s="8">
        <v>3</v>
      </c>
    </row>
    <row r="299" spans="1:5" ht="34.5" customHeight="1">
      <c r="A299" s="169" t="s">
        <v>99</v>
      </c>
      <c r="B299" s="170"/>
      <c r="C299" s="171"/>
      <c r="D299" s="2"/>
      <c r="E299" s="8">
        <v>3</v>
      </c>
    </row>
    <row r="300" spans="1:5" ht="34.5" customHeight="1">
      <c r="A300" s="247" t="s">
        <v>381</v>
      </c>
      <c r="B300" s="248"/>
      <c r="C300" s="249"/>
      <c r="D300" s="33" t="s">
        <v>3</v>
      </c>
      <c r="E300" s="8"/>
    </row>
    <row r="301" spans="1:5" ht="34.5" customHeight="1">
      <c r="A301" s="244" t="s">
        <v>412</v>
      </c>
      <c r="B301" s="245"/>
      <c r="C301" s="246"/>
      <c r="D301" s="2"/>
      <c r="E301" s="8">
        <v>3</v>
      </c>
    </row>
    <row r="302" spans="1:5" ht="34.5" customHeight="1">
      <c r="A302" s="244" t="s">
        <v>413</v>
      </c>
      <c r="B302" s="245"/>
      <c r="C302" s="246"/>
      <c r="D302" s="2"/>
      <c r="E302" s="8">
        <v>3</v>
      </c>
    </row>
    <row r="303" spans="1:5" ht="34.5" customHeight="1">
      <c r="A303" s="181" t="s">
        <v>188</v>
      </c>
      <c r="B303" s="181"/>
      <c r="C303" s="181"/>
      <c r="D303" s="38">
        <f>SUM(D280:D302)</f>
        <v>0</v>
      </c>
      <c r="E303" s="9">
        <f>SUM(E280:E302)</f>
        <v>63</v>
      </c>
    </row>
    <row r="304" spans="1:5" ht="69.75" customHeight="1" thickBot="1">
      <c r="A304" s="39" t="s">
        <v>106</v>
      </c>
      <c r="B304" s="164" t="s">
        <v>131</v>
      </c>
      <c r="C304" s="164"/>
      <c r="D304" s="164"/>
      <c r="E304" s="9"/>
    </row>
    <row r="305" spans="1:5" ht="34.5" customHeight="1">
      <c r="A305" s="165" t="s">
        <v>189</v>
      </c>
      <c r="B305" s="166"/>
      <c r="C305" s="40" t="s">
        <v>152</v>
      </c>
      <c r="D305" s="41" t="s">
        <v>153</v>
      </c>
      <c r="E305" s="9"/>
    </row>
    <row r="306" spans="1:5" ht="34.5" customHeight="1" thickBot="1">
      <c r="A306" s="167"/>
      <c r="B306" s="168"/>
      <c r="C306" s="51">
        <f>D303</f>
        <v>0</v>
      </c>
      <c r="D306" s="43">
        <f>C306/63*100</f>
        <v>0</v>
      </c>
      <c r="E306" s="9"/>
    </row>
    <row r="307" spans="1:5" ht="34.5" customHeight="1" thickBot="1">
      <c r="A307" s="250"/>
      <c r="B307" s="251"/>
      <c r="C307" s="251"/>
      <c r="D307" s="252"/>
      <c r="E307" s="9"/>
    </row>
    <row r="308" spans="1:5" ht="34.5" customHeight="1">
      <c r="A308" s="165" t="s">
        <v>190</v>
      </c>
      <c r="B308" s="166"/>
      <c r="C308" s="40" t="s">
        <v>176</v>
      </c>
      <c r="D308" s="46" t="s">
        <v>177</v>
      </c>
      <c r="E308" s="9"/>
    </row>
    <row r="309" spans="1:5" ht="34.5" customHeight="1" thickBot="1">
      <c r="A309" s="167"/>
      <c r="B309" s="168"/>
      <c r="C309" s="53">
        <f>C223+C244+C275+C306</f>
        <v>0</v>
      </c>
      <c r="D309" s="48">
        <f>C309/189*100</f>
        <v>0</v>
      </c>
      <c r="E309" s="9">
        <f>E220+E241+E272+E303</f>
        <v>189</v>
      </c>
    </row>
    <row r="310" spans="1:5" ht="34.5" customHeight="1" thickBot="1">
      <c r="A310" s="250"/>
      <c r="B310" s="251"/>
      <c r="C310" s="251"/>
      <c r="D310" s="252"/>
      <c r="E310" s="9"/>
    </row>
    <row r="311" spans="1:5" ht="34.5" customHeight="1">
      <c r="A311" s="349" t="s">
        <v>492</v>
      </c>
      <c r="B311" s="349"/>
      <c r="C311" s="349"/>
      <c r="D311" s="349"/>
      <c r="E311" s="9"/>
    </row>
    <row r="312" spans="1:5" ht="34.5" customHeight="1">
      <c r="A312" s="169" t="s">
        <v>491</v>
      </c>
      <c r="B312" s="170"/>
      <c r="C312" s="170"/>
      <c r="D312" s="256"/>
      <c r="E312" s="9"/>
    </row>
    <row r="313" spans="1:5" ht="34.5" customHeight="1">
      <c r="A313" s="185" t="s">
        <v>489</v>
      </c>
      <c r="B313" s="186"/>
      <c r="C313" s="187"/>
      <c r="D313" s="32" t="s">
        <v>8</v>
      </c>
      <c r="E313" s="9"/>
    </row>
    <row r="314" spans="1:5" ht="34.5" customHeight="1">
      <c r="A314" s="185" t="s">
        <v>164</v>
      </c>
      <c r="B314" s="186"/>
      <c r="C314" s="187"/>
      <c r="D314" s="33" t="s">
        <v>3</v>
      </c>
      <c r="E314" s="9"/>
    </row>
    <row r="315" spans="1:5" ht="34.5" customHeight="1">
      <c r="A315" s="172" t="s">
        <v>464</v>
      </c>
      <c r="B315" s="172"/>
      <c r="C315" s="172"/>
      <c r="D315" s="76"/>
      <c r="E315" s="8">
        <v>3</v>
      </c>
    </row>
    <row r="316" spans="1:5" ht="34.5" customHeight="1">
      <c r="A316" s="172" t="s">
        <v>465</v>
      </c>
      <c r="B316" s="172"/>
      <c r="C316" s="172"/>
      <c r="D316" s="76"/>
      <c r="E316" s="8">
        <v>3</v>
      </c>
    </row>
    <row r="317" spans="1:5" ht="34.5" customHeight="1">
      <c r="A317" s="172" t="s">
        <v>466</v>
      </c>
      <c r="B317" s="172"/>
      <c r="C317" s="172"/>
      <c r="D317" s="76"/>
      <c r="E317" s="8">
        <v>3</v>
      </c>
    </row>
    <row r="318" spans="1:5" ht="34.5" customHeight="1">
      <c r="A318" s="172" t="s">
        <v>467</v>
      </c>
      <c r="B318" s="172"/>
      <c r="C318" s="172"/>
      <c r="D318" s="76"/>
      <c r="E318" s="8">
        <v>3</v>
      </c>
    </row>
    <row r="319" spans="1:5" ht="34.5" customHeight="1">
      <c r="A319" s="172" t="s">
        <v>468</v>
      </c>
      <c r="B319" s="172"/>
      <c r="C319" s="172"/>
      <c r="D319" s="76"/>
      <c r="E319" s="8">
        <v>3</v>
      </c>
    </row>
    <row r="320" spans="1:5" ht="34.5" customHeight="1">
      <c r="A320" s="172" t="s">
        <v>469</v>
      </c>
      <c r="B320" s="172"/>
      <c r="C320" s="172"/>
      <c r="D320" s="76"/>
      <c r="E320" s="8">
        <v>3</v>
      </c>
    </row>
    <row r="321" spans="1:5" ht="34.5" customHeight="1">
      <c r="A321" s="172" t="s">
        <v>470</v>
      </c>
      <c r="B321" s="172"/>
      <c r="C321" s="172"/>
      <c r="D321" s="76"/>
      <c r="E321" s="8">
        <v>3</v>
      </c>
    </row>
    <row r="322" spans="1:5" ht="34.5" customHeight="1">
      <c r="A322" s="172" t="s">
        <v>471</v>
      </c>
      <c r="B322" s="172"/>
      <c r="C322" s="172"/>
      <c r="D322" s="76"/>
      <c r="E322" s="8">
        <v>3</v>
      </c>
    </row>
    <row r="323" spans="1:5" ht="34.5" customHeight="1">
      <c r="A323" s="172" t="s">
        <v>472</v>
      </c>
      <c r="B323" s="172"/>
      <c r="C323" s="172"/>
      <c r="D323" s="76"/>
      <c r="E323" s="8">
        <v>3</v>
      </c>
    </row>
    <row r="324" spans="1:5" ht="34.5" customHeight="1">
      <c r="A324" s="172" t="s">
        <v>473</v>
      </c>
      <c r="B324" s="172"/>
      <c r="C324" s="172"/>
      <c r="D324" s="76"/>
      <c r="E324" s="8">
        <v>3</v>
      </c>
    </row>
    <row r="325" spans="1:5" ht="34.5" customHeight="1">
      <c r="A325" s="185" t="s">
        <v>150</v>
      </c>
      <c r="B325" s="186"/>
      <c r="C325" s="187"/>
      <c r="D325" s="33" t="s">
        <v>3</v>
      </c>
      <c r="E325" s="9"/>
    </row>
    <row r="326" spans="1:5" ht="34.5" customHeight="1">
      <c r="A326" s="172" t="s">
        <v>474</v>
      </c>
      <c r="B326" s="172"/>
      <c r="C326" s="172"/>
      <c r="D326" s="2"/>
      <c r="E326" s="8">
        <v>3</v>
      </c>
    </row>
    <row r="327" spans="1:5" ht="34.5" customHeight="1">
      <c r="A327" s="172" t="s">
        <v>475</v>
      </c>
      <c r="B327" s="172"/>
      <c r="C327" s="172"/>
      <c r="D327" s="2"/>
      <c r="E327" s="8">
        <v>3</v>
      </c>
    </row>
    <row r="328" spans="1:5" ht="34.5" customHeight="1">
      <c r="A328" s="172" t="s">
        <v>476</v>
      </c>
      <c r="B328" s="172"/>
      <c r="C328" s="172"/>
      <c r="D328" s="2"/>
      <c r="E328" s="8">
        <v>3</v>
      </c>
    </row>
    <row r="329" spans="1:5" ht="34.5" customHeight="1">
      <c r="A329" s="172" t="s">
        <v>477</v>
      </c>
      <c r="B329" s="172"/>
      <c r="C329" s="172"/>
      <c r="D329" s="2"/>
      <c r="E329" s="8">
        <v>3</v>
      </c>
    </row>
    <row r="330" spans="1:5" ht="34.5" customHeight="1">
      <c r="A330" s="172" t="s">
        <v>478</v>
      </c>
      <c r="B330" s="172"/>
      <c r="C330" s="172"/>
      <c r="D330" s="2"/>
      <c r="E330" s="8">
        <v>3</v>
      </c>
    </row>
    <row r="331" spans="1:5" ht="34.5" customHeight="1">
      <c r="A331" s="172" t="s">
        <v>479</v>
      </c>
      <c r="B331" s="172"/>
      <c r="C331" s="172"/>
      <c r="D331" s="2"/>
      <c r="E331" s="8">
        <v>3</v>
      </c>
    </row>
    <row r="332" spans="1:5" ht="34.5" customHeight="1">
      <c r="A332" s="172" t="s">
        <v>480</v>
      </c>
      <c r="B332" s="172"/>
      <c r="C332" s="172"/>
      <c r="D332" s="2"/>
      <c r="E332" s="8">
        <v>3</v>
      </c>
    </row>
    <row r="333" spans="1:5" ht="34.5" customHeight="1">
      <c r="A333" s="172" t="s">
        <v>481</v>
      </c>
      <c r="B333" s="172"/>
      <c r="C333" s="172"/>
      <c r="D333" s="2"/>
      <c r="E333" s="8">
        <v>3</v>
      </c>
    </row>
    <row r="334" spans="1:5" ht="34.5" customHeight="1">
      <c r="A334" s="185" t="s">
        <v>381</v>
      </c>
      <c r="B334" s="186"/>
      <c r="C334" s="187"/>
      <c r="D334" s="33" t="s">
        <v>3</v>
      </c>
      <c r="E334" s="8"/>
    </row>
    <row r="335" spans="1:5" ht="34.5" customHeight="1">
      <c r="A335" s="172" t="s">
        <v>482</v>
      </c>
      <c r="B335" s="172"/>
      <c r="C335" s="172"/>
      <c r="D335" s="2"/>
      <c r="E335" s="8">
        <v>3</v>
      </c>
    </row>
    <row r="336" spans="1:5" ht="34.5" customHeight="1">
      <c r="A336" s="172" t="s">
        <v>483</v>
      </c>
      <c r="B336" s="172"/>
      <c r="C336" s="172"/>
      <c r="D336" s="2"/>
      <c r="E336" s="8">
        <v>3</v>
      </c>
    </row>
    <row r="337" spans="1:5" ht="34.5" customHeight="1">
      <c r="A337" s="172" t="s">
        <v>484</v>
      </c>
      <c r="B337" s="172"/>
      <c r="C337" s="172"/>
      <c r="D337" s="2"/>
      <c r="E337" s="8">
        <v>3</v>
      </c>
    </row>
    <row r="338" spans="1:5" ht="34.5" customHeight="1">
      <c r="A338" s="172" t="s">
        <v>485</v>
      </c>
      <c r="B338" s="172"/>
      <c r="C338" s="172"/>
      <c r="D338" s="2"/>
      <c r="E338" s="8">
        <v>3</v>
      </c>
    </row>
    <row r="339" spans="1:5" ht="34.5" customHeight="1">
      <c r="A339" s="172" t="s">
        <v>486</v>
      </c>
      <c r="B339" s="172"/>
      <c r="C339" s="172"/>
      <c r="D339" s="2"/>
      <c r="E339" s="8">
        <v>3</v>
      </c>
    </row>
    <row r="340" spans="1:5" ht="34.5" customHeight="1">
      <c r="A340" s="172" t="s">
        <v>487</v>
      </c>
      <c r="B340" s="172"/>
      <c r="C340" s="172"/>
      <c r="D340" s="2"/>
      <c r="E340" s="8">
        <v>3</v>
      </c>
    </row>
    <row r="341" spans="1:5" ht="34.5" customHeight="1">
      <c r="A341" s="172" t="s">
        <v>488</v>
      </c>
      <c r="B341" s="172"/>
      <c r="C341" s="172"/>
      <c r="D341" s="2"/>
      <c r="E341" s="8">
        <v>3</v>
      </c>
    </row>
    <row r="342" spans="1:5" ht="34.5" customHeight="1">
      <c r="A342" s="181" t="s">
        <v>191</v>
      </c>
      <c r="B342" s="181"/>
      <c r="C342" s="181"/>
      <c r="D342" s="38">
        <f>SUM(D315:D341)</f>
        <v>0</v>
      </c>
      <c r="E342" s="8">
        <f>SUM(E315:E341)</f>
        <v>75</v>
      </c>
    </row>
    <row r="343" spans="1:5" ht="34.5" customHeight="1" thickBot="1">
      <c r="A343" s="55" t="s">
        <v>106</v>
      </c>
      <c r="B343" s="164" t="s">
        <v>131</v>
      </c>
      <c r="C343" s="164"/>
      <c r="D343" s="164"/>
      <c r="E343" s="8"/>
    </row>
    <row r="344" spans="1:5" ht="34.5" customHeight="1">
      <c r="A344" s="380" t="s">
        <v>490</v>
      </c>
      <c r="B344" s="381"/>
      <c r="C344" s="56" t="s">
        <v>152</v>
      </c>
      <c r="D344" s="57" t="s">
        <v>153</v>
      </c>
      <c r="E344" s="8"/>
    </row>
    <row r="345" spans="1:5" ht="34.5" customHeight="1" thickBot="1">
      <c r="A345" s="167"/>
      <c r="B345" s="168"/>
      <c r="C345" s="51">
        <f>D342</f>
        <v>0</v>
      </c>
      <c r="D345" s="43">
        <f>C345/75*100</f>
        <v>0</v>
      </c>
      <c r="E345" s="8"/>
    </row>
    <row r="346" spans="1:5" ht="34.5" customHeight="1" thickBot="1">
      <c r="A346" s="250"/>
      <c r="B346" s="251"/>
      <c r="C346" s="251"/>
      <c r="D346" s="252"/>
      <c r="E346" s="8"/>
    </row>
    <row r="347" spans="1:5" ht="34.5" customHeight="1">
      <c r="A347" s="165" t="s">
        <v>192</v>
      </c>
      <c r="B347" s="166"/>
      <c r="C347" s="40" t="s">
        <v>176</v>
      </c>
      <c r="D347" s="46" t="s">
        <v>177</v>
      </c>
      <c r="E347" s="8"/>
    </row>
    <row r="348" spans="1:5" ht="34.5" customHeight="1" thickBot="1">
      <c r="A348" s="167"/>
      <c r="B348" s="168"/>
      <c r="C348" s="103">
        <f>C345</f>
        <v>0</v>
      </c>
      <c r="D348" s="48">
        <f>C348/75*100</f>
        <v>0</v>
      </c>
      <c r="E348" s="8">
        <f>E342</f>
        <v>75</v>
      </c>
    </row>
    <row r="349" spans="1:5" ht="34.5" customHeight="1" thickBot="1">
      <c r="A349" s="184"/>
      <c r="B349" s="184"/>
      <c r="C349" s="184"/>
      <c r="D349" s="184"/>
      <c r="E349" s="8"/>
    </row>
    <row r="350" spans="1:5" ht="34.5" customHeight="1" thickBot="1">
      <c r="A350" s="385" t="s">
        <v>193</v>
      </c>
      <c r="B350" s="386"/>
      <c r="C350" s="59" t="s">
        <v>140</v>
      </c>
      <c r="D350" s="60" t="s">
        <v>141</v>
      </c>
      <c r="E350" s="9">
        <f>E348+E309+E202</f>
        <v>459</v>
      </c>
    </row>
    <row r="351" spans="1:5" ht="34.5" customHeight="1">
      <c r="A351" s="370" t="s">
        <v>194</v>
      </c>
      <c r="B351" s="387"/>
      <c r="C351" s="357">
        <f>C202+C309+C348</f>
        <v>0</v>
      </c>
      <c r="D351" s="359">
        <f>C351/459*100</f>
        <v>0</v>
      </c>
    </row>
    <row r="352" spans="1:5" ht="34.5" customHeight="1" thickBot="1">
      <c r="A352" s="283" t="s">
        <v>195</v>
      </c>
      <c r="B352" s="388"/>
      <c r="C352" s="358"/>
      <c r="D352" s="360"/>
      <c r="E352" s="9"/>
    </row>
    <row r="353" spans="1:5" ht="34.5" customHeight="1" thickBot="1">
      <c r="A353" s="361"/>
      <c r="B353" s="362"/>
      <c r="C353" s="251"/>
      <c r="D353" s="252"/>
      <c r="E353" s="9"/>
    </row>
    <row r="354" spans="1:5" ht="34.5" customHeight="1" thickBot="1">
      <c r="A354" s="372" t="s">
        <v>196</v>
      </c>
      <c r="B354" s="372"/>
      <c r="C354" s="372"/>
      <c r="D354" s="372"/>
      <c r="E354" s="9"/>
    </row>
    <row r="355" spans="1:5" ht="34.5" customHeight="1" thickBot="1">
      <c r="A355" s="369" t="s">
        <v>110</v>
      </c>
      <c r="B355" s="369"/>
      <c r="C355" s="369"/>
      <c r="D355" s="369"/>
      <c r="E355" s="9"/>
    </row>
    <row r="356" spans="1:5" ht="34.5" customHeight="1">
      <c r="A356" s="373" t="s">
        <v>197</v>
      </c>
      <c r="B356" s="363"/>
      <c r="C356" s="363" t="s">
        <v>198</v>
      </c>
      <c r="D356" s="364"/>
      <c r="E356" s="9"/>
    </row>
    <row r="357" spans="1:5" ht="34.5" customHeight="1">
      <c r="A357" s="365" t="s">
        <v>5</v>
      </c>
      <c r="B357" s="366"/>
      <c r="C357" s="325" t="s">
        <v>199</v>
      </c>
      <c r="D357" s="326"/>
      <c r="E357" s="9"/>
    </row>
    <row r="358" spans="1:5" ht="34.5" customHeight="1" thickBot="1">
      <c r="A358" s="367" t="s">
        <v>200</v>
      </c>
      <c r="B358" s="368"/>
      <c r="C358" s="296" t="s">
        <v>7</v>
      </c>
      <c r="D358" s="297"/>
      <c r="E358" s="9"/>
    </row>
    <row r="359" spans="1:5" ht="34.5" customHeight="1" thickBot="1">
      <c r="A359" s="353" t="s">
        <v>201</v>
      </c>
      <c r="B359" s="353"/>
      <c r="C359" s="353"/>
      <c r="D359" s="353"/>
      <c r="E359" s="9"/>
    </row>
    <row r="360" spans="1:5" ht="34.5" customHeight="1" thickBot="1">
      <c r="A360" s="61" t="s">
        <v>202</v>
      </c>
      <c r="B360" s="62" t="s">
        <v>203</v>
      </c>
      <c r="C360" s="62" t="s">
        <v>204</v>
      </c>
      <c r="D360" s="63" t="s">
        <v>105</v>
      </c>
      <c r="E360" s="9"/>
    </row>
    <row r="361" spans="1:5" ht="34.5" customHeight="1">
      <c r="A361" s="64" t="s">
        <v>205</v>
      </c>
      <c r="B361" s="65">
        <v>1</v>
      </c>
      <c r="C361" s="65" t="e">
        <f>C62</f>
        <v>#VALUE!</v>
      </c>
      <c r="D361" s="66" t="e">
        <f>D62</f>
        <v>#VALUE!</v>
      </c>
      <c r="E361" s="9"/>
    </row>
    <row r="362" spans="1:5" ht="34.5" customHeight="1">
      <c r="A362" s="67" t="s">
        <v>206</v>
      </c>
      <c r="B362" s="68">
        <v>1</v>
      </c>
      <c r="C362" s="68">
        <f>C86</f>
        <v>0</v>
      </c>
      <c r="D362" s="69">
        <f>D86</f>
        <v>0</v>
      </c>
      <c r="E362" s="9"/>
    </row>
    <row r="363" spans="1:5" ht="34.5" customHeight="1" thickBot="1">
      <c r="A363" s="70" t="s">
        <v>207</v>
      </c>
      <c r="B363" s="42">
        <v>3</v>
      </c>
      <c r="C363" s="42">
        <f>C351</f>
        <v>0</v>
      </c>
      <c r="D363" s="43">
        <f>D351</f>
        <v>0</v>
      </c>
      <c r="E363" s="9"/>
    </row>
    <row r="364" spans="1:5" ht="34.5" customHeight="1" thickBot="1">
      <c r="A364" s="354"/>
      <c r="B364" s="354"/>
      <c r="C364" s="354"/>
      <c r="D364" s="354"/>
      <c r="E364" s="9"/>
    </row>
    <row r="365" spans="1:5" ht="34.5" customHeight="1" thickBot="1">
      <c r="A365" s="355" t="s">
        <v>111</v>
      </c>
      <c r="B365" s="355"/>
      <c r="C365" s="71" t="e">
        <f>IF(D365&gt;50,"SATISFATÓRIO","INSATISFATÓRIO")</f>
        <v>#VALUE!</v>
      </c>
      <c r="D365" s="72" t="e">
        <f>((C361/12*1)+(C362/42*1)+(C363/459*3))/5*100</f>
        <v>#VALUE!</v>
      </c>
      <c r="E365" s="9"/>
    </row>
    <row r="366" spans="1:5" ht="34.5" customHeight="1" thickBot="1">
      <c r="A366" s="356"/>
      <c r="B366" s="356"/>
      <c r="C366" s="356"/>
      <c r="D366" s="356"/>
      <c r="E366" s="9"/>
    </row>
    <row r="367" spans="1:5" ht="34.5" customHeight="1">
      <c r="A367" s="156" t="s">
        <v>112</v>
      </c>
      <c r="B367" s="156"/>
      <c r="C367" s="156"/>
      <c r="D367" s="156"/>
    </row>
    <row r="368" spans="1:5" ht="34.5" customHeight="1">
      <c r="A368" s="157" t="s">
        <v>208</v>
      </c>
      <c r="B368" s="157"/>
      <c r="C368" s="157"/>
      <c r="D368" s="157"/>
    </row>
    <row r="369" spans="1:4" ht="34.5" customHeight="1" thickBot="1">
      <c r="A369" s="158"/>
      <c r="B369" s="158"/>
      <c r="C369" s="158"/>
      <c r="D369" s="158"/>
    </row>
    <row r="370" spans="1:4" ht="34.5" customHeight="1">
      <c r="A370" s="138" t="s">
        <v>113</v>
      </c>
      <c r="B370" s="138"/>
      <c r="C370" s="138"/>
      <c r="D370" s="138"/>
    </row>
    <row r="371" spans="1:4" ht="34.5" customHeight="1" thickBot="1">
      <c r="A371" s="158"/>
      <c r="B371" s="158"/>
      <c r="C371" s="158"/>
      <c r="D371" s="158"/>
    </row>
    <row r="372" spans="1:4" ht="34.5" customHeight="1">
      <c r="A372" s="140" t="s">
        <v>114</v>
      </c>
      <c r="B372" s="141"/>
      <c r="C372" s="141"/>
      <c r="D372" s="142"/>
    </row>
    <row r="373" spans="1:4" ht="34.5" customHeight="1" thickBot="1">
      <c r="A373" s="86" t="s">
        <v>438</v>
      </c>
      <c r="B373" s="87"/>
      <c r="C373" s="88" t="s">
        <v>439</v>
      </c>
      <c r="D373" s="89"/>
    </row>
    <row r="374" spans="1:4" ht="34.5" customHeight="1">
      <c r="A374" s="140" t="s">
        <v>440</v>
      </c>
      <c r="B374" s="141"/>
      <c r="C374" s="141"/>
      <c r="D374" s="142"/>
    </row>
    <row r="375" spans="1:4" ht="34.5" customHeight="1">
      <c r="A375" s="86" t="s">
        <v>441</v>
      </c>
      <c r="B375" s="90"/>
      <c r="C375" s="91" t="s">
        <v>439</v>
      </c>
      <c r="D375" s="92"/>
    </row>
    <row r="376" spans="1:4" ht="34.5" customHeight="1">
      <c r="A376" s="116"/>
      <c r="B376" s="117"/>
      <c r="C376" s="143"/>
      <c r="D376" s="118"/>
    </row>
    <row r="377" spans="1:4" ht="34.5" customHeight="1" thickBot="1">
      <c r="A377" s="144" t="s">
        <v>442</v>
      </c>
      <c r="B377" s="145"/>
      <c r="C377" s="145"/>
      <c r="D377" s="146"/>
    </row>
    <row r="378" spans="1:4" ht="34.5" customHeight="1">
      <c r="A378" s="147" t="s">
        <v>443</v>
      </c>
      <c r="B378" s="148"/>
      <c r="C378" s="148"/>
      <c r="D378" s="149"/>
    </row>
    <row r="379" spans="1:4" ht="34.5" customHeight="1" thickBot="1">
      <c r="A379" s="150"/>
      <c r="B379" s="111"/>
      <c r="C379" s="111"/>
      <c r="D379" s="112"/>
    </row>
    <row r="380" spans="1:4" ht="34.5" customHeight="1" thickBot="1">
      <c r="A380" s="126" t="s">
        <v>444</v>
      </c>
      <c r="B380" s="127"/>
      <c r="C380" s="127"/>
      <c r="D380" s="128"/>
    </row>
    <row r="381" spans="1:4" ht="34.5" customHeight="1">
      <c r="A381" s="113"/>
      <c r="B381" s="114"/>
      <c r="C381" s="114"/>
      <c r="D381" s="115"/>
    </row>
    <row r="382" spans="1:4" ht="34.5" customHeight="1">
      <c r="A382" s="116" t="s">
        <v>445</v>
      </c>
      <c r="B382" s="117"/>
      <c r="C382" s="117"/>
      <c r="D382" s="118"/>
    </row>
    <row r="383" spans="1:4" ht="34.5" customHeight="1">
      <c r="A383" s="119"/>
      <c r="B383" s="120"/>
      <c r="C383" s="121"/>
      <c r="D383" s="122"/>
    </row>
    <row r="384" spans="1:4" ht="34.5" customHeight="1">
      <c r="A384" s="123" t="s">
        <v>446</v>
      </c>
      <c r="B384" s="124"/>
      <c r="C384" s="124" t="s">
        <v>447</v>
      </c>
      <c r="D384" s="125"/>
    </row>
    <row r="385" spans="1:4" ht="34.5" customHeight="1">
      <c r="A385" s="104"/>
      <c r="B385" s="105"/>
      <c r="C385" s="105"/>
      <c r="D385" s="106"/>
    </row>
    <row r="386" spans="1:4" ht="34.5" customHeight="1">
      <c r="A386" s="93" t="s">
        <v>448</v>
      </c>
      <c r="B386" s="107"/>
      <c r="C386" s="108"/>
      <c r="D386" s="109"/>
    </row>
    <row r="387" spans="1:4" ht="34.5" customHeight="1">
      <c r="A387" s="93" t="s">
        <v>449</v>
      </c>
      <c r="B387" s="107"/>
      <c r="C387" s="108"/>
      <c r="D387" s="109"/>
    </row>
    <row r="388" spans="1:4" ht="34.5" customHeight="1" thickBot="1">
      <c r="A388" s="94" t="s">
        <v>439</v>
      </c>
      <c r="B388" s="110"/>
      <c r="C388" s="111"/>
      <c r="D388" s="112"/>
    </row>
  </sheetData>
  <sheetProtection algorithmName="SHA-512" hashValue="v3PuKeaG+DoO7p1VoCq0Eok1cUqPs75KkHEHjW1iiqLjs1I0Hy4yGCQABLi2IpUj9recI9bZge4xcXg6XzQzig==" saltValue="MB3sS05jUgNmRKWqGIGEVA==" spinCount="100000" sheet="1" formatRows="0"/>
  <mergeCells count="386">
    <mergeCell ref="A385:D385"/>
    <mergeCell ref="B386:D386"/>
    <mergeCell ref="B387:D387"/>
    <mergeCell ref="B388:D388"/>
    <mergeCell ref="A381:D381"/>
    <mergeCell ref="A382:D382"/>
    <mergeCell ref="A383:B383"/>
    <mergeCell ref="C383:D383"/>
    <mergeCell ref="A384:B384"/>
    <mergeCell ref="C384:D384"/>
    <mergeCell ref="A374:D374"/>
    <mergeCell ref="A376:D376"/>
    <mergeCell ref="A377:D377"/>
    <mergeCell ref="A378:D378"/>
    <mergeCell ref="A379:D379"/>
    <mergeCell ref="A380:D380"/>
    <mergeCell ref="A367:D367"/>
    <mergeCell ref="A368:D368"/>
    <mergeCell ref="A369:D369"/>
    <mergeCell ref="A370:D370"/>
    <mergeCell ref="A371:D371"/>
    <mergeCell ref="A372:D372"/>
    <mergeCell ref="A358:B358"/>
    <mergeCell ref="C358:D358"/>
    <mergeCell ref="A359:D359"/>
    <mergeCell ref="A364:D364"/>
    <mergeCell ref="A365:B365"/>
    <mergeCell ref="A366:D366"/>
    <mergeCell ref="A353:D353"/>
    <mergeCell ref="A354:D354"/>
    <mergeCell ref="A355:D355"/>
    <mergeCell ref="A356:B356"/>
    <mergeCell ref="C356:D356"/>
    <mergeCell ref="A357:B357"/>
    <mergeCell ref="C357:D357"/>
    <mergeCell ref="A350:B350"/>
    <mergeCell ref="A351:B351"/>
    <mergeCell ref="C351:C352"/>
    <mergeCell ref="D351:D352"/>
    <mergeCell ref="A352:B352"/>
    <mergeCell ref="A347:B348"/>
    <mergeCell ref="A349:D349"/>
    <mergeCell ref="A337:C337"/>
    <mergeCell ref="A341:C341"/>
    <mergeCell ref="A342:C342"/>
    <mergeCell ref="B343:D343"/>
    <mergeCell ref="A344:B345"/>
    <mergeCell ref="A346:D346"/>
    <mergeCell ref="A338:C338"/>
    <mergeCell ref="A339:C339"/>
    <mergeCell ref="A340:C340"/>
    <mergeCell ref="A327:C327"/>
    <mergeCell ref="A328:C328"/>
    <mergeCell ref="A333:C333"/>
    <mergeCell ref="A334:C334"/>
    <mergeCell ref="A335:C335"/>
    <mergeCell ref="A336:C336"/>
    <mergeCell ref="A329:C329"/>
    <mergeCell ref="A330:C330"/>
    <mergeCell ref="A331:C331"/>
    <mergeCell ref="A332:C332"/>
    <mergeCell ref="A321:C321"/>
    <mergeCell ref="A322:C322"/>
    <mergeCell ref="A323:C323"/>
    <mergeCell ref="A324:C324"/>
    <mergeCell ref="A325:C325"/>
    <mergeCell ref="A326:C326"/>
    <mergeCell ref="A315:C315"/>
    <mergeCell ref="A316:C316"/>
    <mergeCell ref="A317:C317"/>
    <mergeCell ref="A318:C318"/>
    <mergeCell ref="A319:C319"/>
    <mergeCell ref="A320:C320"/>
    <mergeCell ref="A308:B309"/>
    <mergeCell ref="A310:D310"/>
    <mergeCell ref="A311:D311"/>
    <mergeCell ref="A312:D312"/>
    <mergeCell ref="A313:C313"/>
    <mergeCell ref="A314:C314"/>
    <mergeCell ref="A301:C301"/>
    <mergeCell ref="A302:C302"/>
    <mergeCell ref="A303:C303"/>
    <mergeCell ref="B304:D304"/>
    <mergeCell ref="A305:B306"/>
    <mergeCell ref="A307:D307"/>
    <mergeCell ref="A295:C295"/>
    <mergeCell ref="A296:C296"/>
    <mergeCell ref="A297:C297"/>
    <mergeCell ref="A298:C298"/>
    <mergeCell ref="A299:C299"/>
    <mergeCell ref="A300:C300"/>
    <mergeCell ref="A289:C289"/>
    <mergeCell ref="A290:C290"/>
    <mergeCell ref="A291:C291"/>
    <mergeCell ref="A292:C292"/>
    <mergeCell ref="A293:C293"/>
    <mergeCell ref="A294:C294"/>
    <mergeCell ref="A283:C283"/>
    <mergeCell ref="A284:C284"/>
    <mergeCell ref="A285:C285"/>
    <mergeCell ref="A286:C286"/>
    <mergeCell ref="A287:C287"/>
    <mergeCell ref="A288:C288"/>
    <mergeCell ref="A277:D277"/>
    <mergeCell ref="A278:C278"/>
    <mergeCell ref="A279:C279"/>
    <mergeCell ref="A280:C280"/>
    <mergeCell ref="A281:C281"/>
    <mergeCell ref="A282:C282"/>
    <mergeCell ref="A270:C270"/>
    <mergeCell ref="A271:C271"/>
    <mergeCell ref="A272:C272"/>
    <mergeCell ref="B273:D273"/>
    <mergeCell ref="A274:B275"/>
    <mergeCell ref="A276:D276"/>
    <mergeCell ref="A264:C264"/>
    <mergeCell ref="A265:C265"/>
    <mergeCell ref="A266:C266"/>
    <mergeCell ref="A267:C267"/>
    <mergeCell ref="A268:C268"/>
    <mergeCell ref="A269:C269"/>
    <mergeCell ref="A258:C258"/>
    <mergeCell ref="A259:C259"/>
    <mergeCell ref="A260:C260"/>
    <mergeCell ref="A261:C261"/>
    <mergeCell ref="A262:C262"/>
    <mergeCell ref="A263:C263"/>
    <mergeCell ref="A252:C252"/>
    <mergeCell ref="A253:C253"/>
    <mergeCell ref="A254:C254"/>
    <mergeCell ref="A255:C255"/>
    <mergeCell ref="A256:C256"/>
    <mergeCell ref="A257:C257"/>
    <mergeCell ref="A246:D246"/>
    <mergeCell ref="A247:C247"/>
    <mergeCell ref="A248:C248"/>
    <mergeCell ref="A249:C249"/>
    <mergeCell ref="A250:C250"/>
    <mergeCell ref="A251:C251"/>
    <mergeCell ref="A239:C239"/>
    <mergeCell ref="A240:C240"/>
    <mergeCell ref="A241:C241"/>
    <mergeCell ref="B242:D242"/>
    <mergeCell ref="A243:B244"/>
    <mergeCell ref="A245:D245"/>
    <mergeCell ref="A233:C233"/>
    <mergeCell ref="A234:C234"/>
    <mergeCell ref="A235:C235"/>
    <mergeCell ref="A236:C236"/>
    <mergeCell ref="A237:C237"/>
    <mergeCell ref="A238:C238"/>
    <mergeCell ref="A227:C227"/>
    <mergeCell ref="A228:C228"/>
    <mergeCell ref="A229:C229"/>
    <mergeCell ref="A230:C230"/>
    <mergeCell ref="A231:C231"/>
    <mergeCell ref="A232:C232"/>
    <mergeCell ref="A220:C220"/>
    <mergeCell ref="B221:D221"/>
    <mergeCell ref="A222:B223"/>
    <mergeCell ref="A224:D224"/>
    <mergeCell ref="A225:D225"/>
    <mergeCell ref="A226:C226"/>
    <mergeCell ref="A214:C214"/>
    <mergeCell ref="A215:C215"/>
    <mergeCell ref="A216:C216"/>
    <mergeCell ref="A217:C217"/>
    <mergeCell ref="A218:C218"/>
    <mergeCell ref="A219:C219"/>
    <mergeCell ref="A208:C208"/>
    <mergeCell ref="A209:C209"/>
    <mergeCell ref="A210:C210"/>
    <mergeCell ref="A211:C211"/>
    <mergeCell ref="A212:C212"/>
    <mergeCell ref="A213:C213"/>
    <mergeCell ref="A201:B202"/>
    <mergeCell ref="A203:D203"/>
    <mergeCell ref="A204:D204"/>
    <mergeCell ref="A205:D205"/>
    <mergeCell ref="A206:C206"/>
    <mergeCell ref="A207:C207"/>
    <mergeCell ref="A194:C194"/>
    <mergeCell ref="A195:C195"/>
    <mergeCell ref="A196:C196"/>
    <mergeCell ref="B197:D197"/>
    <mergeCell ref="A198:B199"/>
    <mergeCell ref="A200:D200"/>
    <mergeCell ref="A188:C188"/>
    <mergeCell ref="A189:C189"/>
    <mergeCell ref="A190:C190"/>
    <mergeCell ref="A191:C191"/>
    <mergeCell ref="A192:C192"/>
    <mergeCell ref="A193:C193"/>
    <mergeCell ref="A182:C182"/>
    <mergeCell ref="A183:C183"/>
    <mergeCell ref="A184:C184"/>
    <mergeCell ref="A185:C185"/>
    <mergeCell ref="A186:C186"/>
    <mergeCell ref="A187:C187"/>
    <mergeCell ref="A176:C176"/>
    <mergeCell ref="A177:C177"/>
    <mergeCell ref="A178:C178"/>
    <mergeCell ref="A179:C179"/>
    <mergeCell ref="A180:C180"/>
    <mergeCell ref="A181:C181"/>
    <mergeCell ref="A170:D170"/>
    <mergeCell ref="A171:D171"/>
    <mergeCell ref="A172:C172"/>
    <mergeCell ref="A173:C173"/>
    <mergeCell ref="A174:C174"/>
    <mergeCell ref="A175:C175"/>
    <mergeCell ref="A166:C166"/>
    <mergeCell ref="B167:D167"/>
    <mergeCell ref="A168:B169"/>
    <mergeCell ref="A157:C157"/>
    <mergeCell ref="A158:C158"/>
    <mergeCell ref="A159:C159"/>
    <mergeCell ref="A160:C160"/>
    <mergeCell ref="A162:C162"/>
    <mergeCell ref="A151:C151"/>
    <mergeCell ref="A152:C152"/>
    <mergeCell ref="A153:C153"/>
    <mergeCell ref="A154:C154"/>
    <mergeCell ref="A156:C156"/>
    <mergeCell ref="A155:C155"/>
    <mergeCell ref="A161:C161"/>
    <mergeCell ref="A144:C144"/>
    <mergeCell ref="B145:D145"/>
    <mergeCell ref="A146:B147"/>
    <mergeCell ref="A148:D148"/>
    <mergeCell ref="A149:D149"/>
    <mergeCell ref="A150:C150"/>
    <mergeCell ref="A138:C138"/>
    <mergeCell ref="A139:C139"/>
    <mergeCell ref="A140:C140"/>
    <mergeCell ref="A141:C141"/>
    <mergeCell ref="A142:C142"/>
    <mergeCell ref="A143:C143"/>
    <mergeCell ref="A132:C132"/>
    <mergeCell ref="A133:C133"/>
    <mergeCell ref="A134:C134"/>
    <mergeCell ref="A135:C135"/>
    <mergeCell ref="A136:C136"/>
    <mergeCell ref="A137:C137"/>
    <mergeCell ref="A126:C126"/>
    <mergeCell ref="A127:C127"/>
    <mergeCell ref="A128:C128"/>
    <mergeCell ref="A129:C129"/>
    <mergeCell ref="A130:C130"/>
    <mergeCell ref="A131:C131"/>
    <mergeCell ref="A119:C119"/>
    <mergeCell ref="B120:D120"/>
    <mergeCell ref="A121:B122"/>
    <mergeCell ref="A123:D123"/>
    <mergeCell ref="A124:D124"/>
    <mergeCell ref="A125:C125"/>
    <mergeCell ref="A113:C113"/>
    <mergeCell ref="A114:C114"/>
    <mergeCell ref="A115:C115"/>
    <mergeCell ref="A116:C116"/>
    <mergeCell ref="A117:C117"/>
    <mergeCell ref="A118:C118"/>
    <mergeCell ref="A109:C109"/>
    <mergeCell ref="A110:C110"/>
    <mergeCell ref="A111:C111"/>
    <mergeCell ref="A112:C112"/>
    <mergeCell ref="A101:C101"/>
    <mergeCell ref="A102:C102"/>
    <mergeCell ref="A103:C103"/>
    <mergeCell ref="A104:C104"/>
    <mergeCell ref="A105:C105"/>
    <mergeCell ref="A106:C106"/>
    <mergeCell ref="A100:C100"/>
    <mergeCell ref="A89:D89"/>
    <mergeCell ref="A90:D90"/>
    <mergeCell ref="A91:D91"/>
    <mergeCell ref="A92:D92"/>
    <mergeCell ref="A93:D93"/>
    <mergeCell ref="A94:D94"/>
    <mergeCell ref="A107:C107"/>
    <mergeCell ref="A108:C108"/>
    <mergeCell ref="A88:D88"/>
    <mergeCell ref="A82:C82"/>
    <mergeCell ref="B83:D83"/>
    <mergeCell ref="A84:D84"/>
    <mergeCell ref="A95:D95"/>
    <mergeCell ref="A96:D96"/>
    <mergeCell ref="A97:C97"/>
    <mergeCell ref="A98:C98"/>
    <mergeCell ref="A99:C99"/>
    <mergeCell ref="A77:C77"/>
    <mergeCell ref="A78:C78"/>
    <mergeCell ref="A79:C79"/>
    <mergeCell ref="A80:C80"/>
    <mergeCell ref="A81:C81"/>
    <mergeCell ref="A85:B85"/>
    <mergeCell ref="A86:B86"/>
    <mergeCell ref="C86:C87"/>
    <mergeCell ref="D86:D87"/>
    <mergeCell ref="A87:B87"/>
    <mergeCell ref="A71:C71"/>
    <mergeCell ref="A72:C72"/>
    <mergeCell ref="A73:C73"/>
    <mergeCell ref="A74:C74"/>
    <mergeCell ref="A75:C75"/>
    <mergeCell ref="A76:C76"/>
    <mergeCell ref="A65:D65"/>
    <mergeCell ref="A66:D66"/>
    <mergeCell ref="A67:C67"/>
    <mergeCell ref="A68:C68"/>
    <mergeCell ref="A69:C69"/>
    <mergeCell ref="A70:C70"/>
    <mergeCell ref="A61:B61"/>
    <mergeCell ref="A62:B62"/>
    <mergeCell ref="C62:C63"/>
    <mergeCell ref="D62:D63"/>
    <mergeCell ref="A63:B63"/>
    <mergeCell ref="A64:D64"/>
    <mergeCell ref="A55:C55"/>
    <mergeCell ref="A56:C56"/>
    <mergeCell ref="A57:C57"/>
    <mergeCell ref="A58:C58"/>
    <mergeCell ref="B59:D59"/>
    <mergeCell ref="A60:D60"/>
    <mergeCell ref="A49:C49"/>
    <mergeCell ref="A50:C50"/>
    <mergeCell ref="A51:C51"/>
    <mergeCell ref="B52:D52"/>
    <mergeCell ref="A53:C53"/>
    <mergeCell ref="A54:C54"/>
    <mergeCell ref="A43:C43"/>
    <mergeCell ref="A44:C44"/>
    <mergeCell ref="B45:D45"/>
    <mergeCell ref="A46:C46"/>
    <mergeCell ref="A47:C47"/>
    <mergeCell ref="A48:C48"/>
    <mergeCell ref="A40:C40"/>
    <mergeCell ref="A41:C41"/>
    <mergeCell ref="A42:C42"/>
    <mergeCell ref="A31:D31"/>
    <mergeCell ref="A32:C32"/>
    <mergeCell ref="A33:C33"/>
    <mergeCell ref="A34:C34"/>
    <mergeCell ref="A35:C35"/>
    <mergeCell ref="A36:C36"/>
    <mergeCell ref="A1:D1"/>
    <mergeCell ref="A2:D2"/>
    <mergeCell ref="A16:D16"/>
    <mergeCell ref="B15:D15"/>
    <mergeCell ref="B17:D17"/>
    <mergeCell ref="A19:D19"/>
    <mergeCell ref="A21:D21"/>
    <mergeCell ref="A22:D22"/>
    <mergeCell ref="A23:D23"/>
    <mergeCell ref="A9:D9"/>
    <mergeCell ref="B10:D10"/>
    <mergeCell ref="B11:D11"/>
    <mergeCell ref="B12:D12"/>
    <mergeCell ref="B13:D13"/>
    <mergeCell ref="B14:D14"/>
    <mergeCell ref="B20:D20"/>
    <mergeCell ref="B18:D18"/>
    <mergeCell ref="A163:C163"/>
    <mergeCell ref="A164:C164"/>
    <mergeCell ref="A165:C165"/>
    <mergeCell ref="A3:D3"/>
    <mergeCell ref="A4:D4"/>
    <mergeCell ref="A5:D5"/>
    <mergeCell ref="B6:D6"/>
    <mergeCell ref="A7:D7"/>
    <mergeCell ref="A8:D8"/>
    <mergeCell ref="A27:B27"/>
    <mergeCell ref="C27:D27"/>
    <mergeCell ref="A28:B28"/>
    <mergeCell ref="C28:D28"/>
    <mergeCell ref="A29:D29"/>
    <mergeCell ref="A30:D30"/>
    <mergeCell ref="A24:B24"/>
    <mergeCell ref="C24:D24"/>
    <mergeCell ref="A25:B25"/>
    <mergeCell ref="C25:D25"/>
    <mergeCell ref="A26:B26"/>
    <mergeCell ref="C26:D26"/>
    <mergeCell ref="A37:C37"/>
    <mergeCell ref="B38:D38"/>
    <mergeCell ref="A39:C39"/>
  </mergeCells>
  <conditionalFormatting sqref="C365">
    <cfRule type="containsText" dxfId="3" priority="4" operator="containsText" text="INSATISFATÓRIO">
      <formula>NOT(ISERROR(SEARCH("INSATISFATÓRIO",C365)))</formula>
    </cfRule>
  </conditionalFormatting>
  <conditionalFormatting sqref="D365">
    <cfRule type="cellIs" dxfId="2" priority="1" operator="between">
      <formula>0</formula>
      <formula>50</formula>
    </cfRule>
    <cfRule type="cellIs" dxfId="1" priority="2" operator="between">
      <formula>0</formula>
      <formula>50</formula>
    </cfRule>
    <cfRule type="cellIs" dxfId="0" priority="3" operator="between">
      <formula>0</formula>
      <formula>50</formula>
    </cfRule>
  </conditionalFormatting>
  <pageMargins left="0.51181102362204722" right="0.51181102362204722" top="0.78740157480314965" bottom="0.78740157480314965" header="0.31496062992125984" footer="0.31496062992125984"/>
  <pageSetup paperSize="9" scale="65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300-000000000000}">
          <x14:formula1>
            <xm:f>DADOS!$A$43:$A$177</xm:f>
          </x14:formula1>
          <xm:sqref>B15</xm:sqref>
        </x14:dataValidation>
        <x14:dataValidation type="list" allowBlank="1" showInputMessage="1" showErrorMessage="1" xr:uid="{00000000-0002-0000-0300-000001000000}">
          <x14:formula1>
            <xm:f>DADOS!$A$8:$A$40</xm:f>
          </x14:formula1>
          <xm:sqref>B14:D14</xm:sqref>
        </x14:dataValidation>
        <x14:dataValidation type="list" allowBlank="1" showInputMessage="1" showErrorMessage="1" xr:uid="{00000000-0002-0000-0300-000002000000}">
          <x14:formula1>
            <xm:f>DADOS!$A$1</xm:f>
          </x14:formula1>
          <xm:sqref>D54:D57 D33:D36 D40:D43 D47:D50</xm:sqref>
        </x14:dataValidation>
        <x14:dataValidation type="list" allowBlank="1" showInputMessage="1" showErrorMessage="1" xr:uid="{00000000-0002-0000-0300-000003000000}">
          <x14:formula1>
            <xm:f>DADOS!$A$2:$A$5</xm:f>
          </x14:formula1>
          <xm:sqref>D68:D81 D335:D341 D99:D111 D113:D115 D117:D118 D127:D134 D136:D138 D140:D143 D152:D155 D174:D181 D183:D188 D190:D195 D208:D211 D213:D214 D216:D219 D228:D230 D232:D234 D236:D240 D249:D257 D259:D267 D269:D271 D280:D292 D294:D299 D301:D302 D315:D324 D326:D333 D161:D165 D157:D159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DADOS</vt:lpstr>
      <vt:lpstr>A Formulário Autoavaliação</vt:lpstr>
      <vt:lpstr>B Form. Superior Imediato</vt:lpstr>
      <vt:lpstr>Formulário Consenso</vt:lpstr>
      <vt:lpstr>'B Form. Superior Imediato'!Area_de_impressao</vt:lpstr>
      <vt:lpstr>'A Formulário Autoavaliação'!Titulos_de_impressao</vt:lpstr>
      <vt:lpstr>'B Form. Superior Imediato'!Titulos_de_impressao</vt:lpstr>
      <vt:lpstr>'Formulário Consenso'!Titulos_de_impressao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Adriano Munhoz Pereira</cp:lastModifiedBy>
  <cp:lastPrinted>2023-02-09T21:05:32Z</cp:lastPrinted>
  <dcterms:created xsi:type="dcterms:W3CDTF">2022-11-17T12:34:23Z</dcterms:created>
  <dcterms:modified xsi:type="dcterms:W3CDTF">2023-08-22T15:49:17Z</dcterms:modified>
</cp:coreProperties>
</file>