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DeTrabalho" defaultThemeVersion="164011"/>
  <mc:AlternateContent xmlns:mc="http://schemas.openxmlformats.org/markup-compatibility/2006">
    <mc:Choice Requires="x15">
      <x15ac:absPath xmlns:x15ac="http://schemas.microsoft.com/office/spreadsheetml/2010/11/ac" url="W:\SEDE\atg\agp\#ADSE_Formularios_Final\À PUBLICAR\QPDA\GAT\"/>
    </mc:Choice>
  </mc:AlternateContent>
  <bookViews>
    <workbookView xWindow="-120" yWindow="-120" windowWidth="20730" windowHeight="11160" tabRatio="582" firstSheet="1" activeTab="3"/>
  </bookViews>
  <sheets>
    <sheet name="DADOS" sheetId="6" state="hidden" r:id="rId1"/>
    <sheet name="A Formulário Autoavaliação" sheetId="1" r:id="rId2"/>
    <sheet name="B Form. Superior Imediato" sheetId="7" r:id="rId3"/>
    <sheet name="C Formulário Consenso" sheetId="5" r:id="rId4"/>
  </sheets>
  <definedNames>
    <definedName name="_xlnm.Print_Area" localSheetId="1">'A Formulário Autoavaliação'!$A$1:$D$279</definedName>
    <definedName name="_xlnm.Print_Area" localSheetId="2">'B Form. Superior Imediato'!$A$1:$D$282</definedName>
    <definedName name="_xlnm.Print_Area" localSheetId="3">'C Formulário Consenso'!$A$1:$D$297</definedName>
    <definedName name="_xlnm.Print_Titles" localSheetId="1">'A Formulário Autoavaliação'!$1:$3</definedName>
    <definedName name="_xlnm.Print_Titles" localSheetId="2">'B Form. Superior Imediato'!$1:$3</definedName>
    <definedName name="_xlnm.Print_Titles" localSheetId="3">'C Formulário Consenso'!$1:$3</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D194" i="5" l="1"/>
  <c r="D152" i="5" l="1"/>
  <c r="D168" i="7"/>
  <c r="D152" i="7"/>
  <c r="D137" i="7"/>
  <c r="D149" i="1"/>
  <c r="D140" i="5" l="1"/>
  <c r="E137" i="7" l="1"/>
  <c r="E78" i="5" l="1"/>
  <c r="E78" i="7"/>
  <c r="E75" i="1"/>
  <c r="E251" i="7" l="1"/>
  <c r="D251" i="7"/>
  <c r="E237" i="7"/>
  <c r="D237" i="7"/>
  <c r="E214" i="7"/>
  <c r="D214" i="7"/>
  <c r="E194" i="7"/>
  <c r="D194" i="7"/>
  <c r="C197" i="7" s="1"/>
  <c r="D197" i="7" s="1"/>
  <c r="E178" i="7"/>
  <c r="D178" i="7"/>
  <c r="C181" i="7" s="1"/>
  <c r="D181" i="7" s="1"/>
  <c r="C171" i="7"/>
  <c r="E168" i="7"/>
  <c r="E220" i="7" s="1"/>
  <c r="C155" i="7"/>
  <c r="D155" i="7" s="1"/>
  <c r="E152" i="7"/>
  <c r="E125" i="7"/>
  <c r="D125" i="7"/>
  <c r="C128" i="7" s="1"/>
  <c r="D128" i="7" s="1"/>
  <c r="E109" i="7"/>
  <c r="D109" i="7"/>
  <c r="D78" i="7"/>
  <c r="C82" i="7" s="1"/>
  <c r="D82" i="7" s="1"/>
  <c r="D271" i="7" s="1"/>
  <c r="E60" i="7"/>
  <c r="D58" i="7"/>
  <c r="D51" i="7"/>
  <c r="D44" i="7"/>
  <c r="D37" i="7"/>
  <c r="C62" i="7" l="1"/>
  <c r="C270" i="7" s="1"/>
  <c r="D171" i="7"/>
  <c r="C254" i="7"/>
  <c r="E259" i="7"/>
  <c r="C271" i="7"/>
  <c r="C240" i="7"/>
  <c r="C217" i="7"/>
  <c r="D217" i="7" s="1"/>
  <c r="C112" i="7"/>
  <c r="D112" i="7" s="1"/>
  <c r="C140" i="7"/>
  <c r="D140" i="7" s="1"/>
  <c r="E158" i="7"/>
  <c r="D51" i="5"/>
  <c r="D44" i="5"/>
  <c r="D37" i="5"/>
  <c r="D48" i="1"/>
  <c r="D41" i="1"/>
  <c r="D34" i="1"/>
  <c r="D254" i="7" l="1"/>
  <c r="C257" i="7"/>
  <c r="D257" i="7" s="1"/>
  <c r="D62" i="7"/>
  <c r="D270" i="7" s="1"/>
  <c r="D240" i="7"/>
  <c r="C243" i="7"/>
  <c r="D243" i="7" s="1"/>
  <c r="C220" i="7"/>
  <c r="D220" i="7" s="1"/>
  <c r="C158" i="7"/>
  <c r="D158" i="7" s="1"/>
  <c r="E251" i="5"/>
  <c r="D251" i="5"/>
  <c r="E237" i="5"/>
  <c r="D237" i="5"/>
  <c r="C240" i="5" s="1"/>
  <c r="E214" i="5"/>
  <c r="D214" i="5"/>
  <c r="C217" i="5" s="1"/>
  <c r="D217" i="5" s="1"/>
  <c r="E194" i="5"/>
  <c r="C197" i="5"/>
  <c r="D197" i="5" s="1"/>
  <c r="E178" i="5"/>
  <c r="D178" i="5"/>
  <c r="C181" i="5" s="1"/>
  <c r="D181" i="5" s="1"/>
  <c r="E168" i="5"/>
  <c r="D168" i="5"/>
  <c r="E152" i="5"/>
  <c r="E137" i="5"/>
  <c r="D137" i="5"/>
  <c r="E125" i="5"/>
  <c r="D125" i="5"/>
  <c r="E109" i="5"/>
  <c r="D109" i="5"/>
  <c r="D78" i="5"/>
  <c r="C82" i="5" s="1"/>
  <c r="E60" i="5"/>
  <c r="D58" i="5"/>
  <c r="D240" i="5" l="1"/>
  <c r="C243" i="5"/>
  <c r="C260" i="7"/>
  <c r="E259" i="5"/>
  <c r="E220" i="5"/>
  <c r="C140" i="5"/>
  <c r="C62" i="5"/>
  <c r="D62" i="5" s="1"/>
  <c r="D270" i="5" s="1"/>
  <c r="E158" i="5"/>
  <c r="D243" i="5"/>
  <c r="C112" i="5"/>
  <c r="D112" i="5" s="1"/>
  <c r="C271" i="5"/>
  <c r="D82" i="5"/>
  <c r="D271" i="5" s="1"/>
  <c r="C128" i="5"/>
  <c r="D128" i="5" s="1"/>
  <c r="C155" i="5"/>
  <c r="D155" i="5" s="1"/>
  <c r="C254" i="5"/>
  <c r="C171" i="5"/>
  <c r="D260" i="7" l="1"/>
  <c r="D272" i="7" s="1"/>
  <c r="C272" i="7"/>
  <c r="D274" i="7" s="1"/>
  <c r="C274" i="7" s="1"/>
  <c r="D254" i="5"/>
  <c r="C257" i="5"/>
  <c r="D257" i="5" s="1"/>
  <c r="D171" i="5"/>
  <c r="C220" i="5"/>
  <c r="D220" i="5" s="1"/>
  <c r="C270" i="5"/>
  <c r="C158" i="5"/>
  <c r="D158" i="5" s="1"/>
  <c r="C260" i="5" l="1"/>
  <c r="D260" i="5" s="1"/>
  <c r="D272" i="5" s="1"/>
  <c r="C272" i="5"/>
  <c r="D274" i="5" s="1"/>
  <c r="C274" i="5" l="1"/>
  <c r="E248" i="1"/>
  <c r="D248" i="1"/>
  <c r="E234" i="1"/>
  <c r="D234" i="1"/>
  <c r="E211" i="1"/>
  <c r="D211" i="1"/>
  <c r="E191" i="1"/>
  <c r="D191" i="1"/>
  <c r="C194" i="1" s="1"/>
  <c r="D194" i="1" s="1"/>
  <c r="E175" i="1"/>
  <c r="D175" i="1"/>
  <c r="C178" i="1" s="1"/>
  <c r="D178" i="1" s="1"/>
  <c r="E165" i="1"/>
  <c r="D165" i="1"/>
  <c r="E149" i="1"/>
  <c r="E134" i="1"/>
  <c r="D134" i="1"/>
  <c r="C137" i="1" s="1"/>
  <c r="D137" i="1" s="1"/>
  <c r="E122" i="1"/>
  <c r="D122" i="1"/>
  <c r="E106" i="1"/>
  <c r="D106" i="1"/>
  <c r="C109" i="1" s="1"/>
  <c r="D109" i="1" s="1"/>
  <c r="D75" i="1"/>
  <c r="E57" i="1"/>
  <c r="D55" i="1"/>
  <c r="C59" i="1" l="1"/>
  <c r="D59" i="1" s="1"/>
  <c r="D267" i="1" s="1"/>
  <c r="E256" i="1"/>
  <c r="E217" i="1"/>
  <c r="C168" i="1"/>
  <c r="C79" i="1"/>
  <c r="D79" i="1" s="1"/>
  <c r="C125" i="1"/>
  <c r="D125" i="1" s="1"/>
  <c r="C152" i="1"/>
  <c r="D152" i="1" s="1"/>
  <c r="C251" i="1"/>
  <c r="C237" i="1"/>
  <c r="D237" i="1" s="1"/>
  <c r="C214" i="1"/>
  <c r="D214" i="1" s="1"/>
  <c r="E155" i="1"/>
  <c r="C240" i="1" l="1"/>
  <c r="D240" i="1" s="1"/>
  <c r="C217" i="1"/>
  <c r="D217" i="1" s="1"/>
  <c r="D168" i="1"/>
  <c r="D251" i="1"/>
  <c r="C254" i="1"/>
  <c r="D254" i="1" s="1"/>
  <c r="C155" i="1"/>
  <c r="D155" i="1" s="1"/>
  <c r="C267" i="1"/>
  <c r="D268" i="1"/>
  <c r="C268" i="1"/>
  <c r="C257" i="1" l="1"/>
  <c r="D257" i="1" s="1"/>
  <c r="D269" i="1" s="1"/>
  <c r="C269" i="1" l="1"/>
  <c r="D271" i="1" s="1"/>
  <c r="C271" i="1" s="1"/>
</calcChain>
</file>

<file path=xl/sharedStrings.xml><?xml version="1.0" encoding="utf-8"?>
<sst xmlns="http://schemas.openxmlformats.org/spreadsheetml/2006/main" count="1180" uniqueCount="441">
  <si>
    <r>
      <rPr>
        <b/>
        <sz val="11"/>
        <rFont val="Calibri"/>
        <family val="2"/>
        <charset val="1"/>
      </rPr>
      <t>TIPO DE AVALIAÇÃO:</t>
    </r>
    <r>
      <rPr>
        <sz val="11"/>
        <rFont val="Calibri"/>
        <family val="2"/>
        <charset val="1"/>
      </rPr>
      <t xml:space="preserve">           </t>
    </r>
  </si>
  <si>
    <t>Autoavaliação</t>
  </si>
  <si>
    <t>Avaliação de Consenso</t>
  </si>
  <si>
    <t>NOME DO SERVIDOR:</t>
  </si>
  <si>
    <t>RG:</t>
  </si>
  <si>
    <t xml:space="preserve">UNIDADE DE LOTAÇÃO: </t>
  </si>
  <si>
    <t>NOME DO AVALIADOR:</t>
  </si>
  <si>
    <t>2. CICLO DE AVALIAÇÃO</t>
  </si>
  <si>
    <t xml:space="preserve">ESCALA AVALIATIVA </t>
  </si>
  <si>
    <t>Critério</t>
  </si>
  <si>
    <t>Pontuação</t>
  </si>
  <si>
    <t>Supera a expectativa</t>
  </si>
  <si>
    <t>Atende a expectativa</t>
  </si>
  <si>
    <t>Abaixo da expectativa</t>
  </si>
  <si>
    <t xml:space="preserve">EVIDÊNCIAS </t>
  </si>
  <si>
    <r>
      <rPr>
        <b/>
        <sz val="11"/>
        <rFont val="Calibri"/>
        <family val="2"/>
        <charset val="1"/>
      </rPr>
      <t>3.4 Disciplina:</t>
    </r>
    <r>
      <rPr>
        <sz val="11"/>
        <rFont val="Calibri"/>
        <family val="2"/>
        <charset val="1"/>
      </rPr>
      <t xml:space="preserve">  cumprimento das normas legais e regulamentares.</t>
    </r>
  </si>
  <si>
    <t>Selecione dentre as pontuações a nota que você se avalia perante a cada uma destas atribuições. Deverá ser descrito no campo "Evidências" quais os dados e fatos validam o valor atribuído a cada uma delas.</t>
  </si>
  <si>
    <t>1. Apoiar técnica e administrativamente os FDA’s.</t>
  </si>
  <si>
    <t>2. Fazer a vistoria e a inspeção documental, digital e física, de cargas, empresas, propriedades e locais de interesse da defesa agropecuária, tomando as medidas cabíveis de acordo com a legislação vigente.</t>
  </si>
  <si>
    <t>3. Zelar pelo patrimônio e recursos necessários para execução das atividades.</t>
  </si>
  <si>
    <t>4. Atender ao público interno e externo.</t>
  </si>
  <si>
    <t>5. Divulgar e aplicar atividades de educação sanitária e da legislação de defesa agropecuária.</t>
  </si>
  <si>
    <t>6. Executar a gestão e emissão de documentos físicos e digitais em conformidade com a legislação.</t>
  </si>
  <si>
    <t>7. Levantar, cadastrar e atualizar dados de empresas, propriedades, produtores e explorações agropecuárias.</t>
  </si>
  <si>
    <t>8. Acompanhar supervisões e auditorias internas e externas, observadas as atribuições relacionadas ao cargo.</t>
  </si>
  <si>
    <t>9. Realizar atividades laboratoriais, observadas as competências.</t>
  </si>
  <si>
    <t>10. Apoiar na execução das atividades dos programas da Adapar, observadas as competências.</t>
  </si>
  <si>
    <r>
      <rPr>
        <b/>
        <sz val="11"/>
        <color rgb="FF000000"/>
        <rFont val="Calibri"/>
        <family val="2"/>
        <charset val="1"/>
      </rPr>
      <t>I – COMUNICAÇÃO:</t>
    </r>
    <r>
      <rPr>
        <sz val="11"/>
        <color rgb="FF000000"/>
        <rFont val="Calibri"/>
        <family val="2"/>
        <charset val="1"/>
      </rPr>
      <t xml:space="preserve"> Capacidade de transmitir informações, pensamentos e ideias com clareza e objetividade, ouvindo atentamente e argumentando com coerência, de modo a garantir a compreensão da mensagem de forma plena, sem ruídos ou distorções, facilitando a interação entre as partes, por meio de canais apropriados aos diversos usuários.</t>
    </r>
  </si>
  <si>
    <t>CRITÉRIOS DE DESEMPENHO</t>
  </si>
  <si>
    <t>1. Pratica a escuta ativa, fazendo a leitura da comunicação não verbal.</t>
  </si>
  <si>
    <t>2. Ouve com atenção o interlocutor expor as ideias, sem interrompê-lo.</t>
  </si>
  <si>
    <t>3. Utiliza com eficácia os meios e padrões de comunicação da ADAPAR.</t>
  </si>
  <si>
    <t>4. Emprega a Língua Portuguesa corretamente, nas formas oral e escrita, utilizando vocabulário adequado às situações profissionais.</t>
  </si>
  <si>
    <t>5. Fornece e aceita feedback de forma rotineira, específica, imparcial e objetiva.</t>
  </si>
  <si>
    <t>6. Comunica-se com clareza, objetividade, respeito e cordialidade.</t>
  </si>
  <si>
    <t>7. Compartilha informações para o desempenho do trabalho.</t>
  </si>
  <si>
    <t>8. Utiliza com eficácia os recursos tecnológicos em uso para comunicação pela ADAPAR.</t>
  </si>
  <si>
    <t>9. Cumpre os padrões e processos de comunicação da ADAPAR.</t>
  </si>
  <si>
    <t>10.Responde prontamente às solicitações.</t>
  </si>
  <si>
    <t>11. Argumenta com dados e fatos.</t>
  </si>
  <si>
    <t>12. Revisa os materiais escritos antes de encaminhar.</t>
  </si>
  <si>
    <t>13. Está aberto para receber informações.</t>
  </si>
  <si>
    <r>
      <rPr>
        <b/>
        <sz val="11"/>
        <color rgb="FF000000"/>
        <rFont val="Calibri"/>
        <family val="2"/>
        <charset val="1"/>
      </rPr>
      <t>II – FOCO NO RESULTADO:</t>
    </r>
    <r>
      <rPr>
        <sz val="11"/>
        <color rgb="FF000000"/>
        <rFont val="Calibri"/>
        <family val="2"/>
        <charset val="1"/>
      </rPr>
      <t xml:space="preserve"> Capacidade de direcionar e otimizar a aplicação de recursos e esforços, para obter um desempenho de alta performance, com sustentabilidade.</t>
    </r>
  </si>
  <si>
    <t>1. Participa ativamente de programas, projetos e ações.</t>
  </si>
  <si>
    <t>2. Executa as atividades sob sua responsabilidade, de acordo com os padrões, prazos, metas e indicadores acordadas.</t>
  </si>
  <si>
    <t>3. Realiza as atividades com efetividade.</t>
  </si>
  <si>
    <t>4. Compartilha informações relevantes para o desempenho do trabalho com qualidade.</t>
  </si>
  <si>
    <t>5. Adota novas práticas e procedimentos com agilidade.</t>
  </si>
  <si>
    <t>6. Atua com foco na melhoria continua, evitando desperdícios na sua etapa de trabalho.</t>
  </si>
  <si>
    <t>7. Faz a entrega dentro do prazo e qualidade estipulada.</t>
  </si>
  <si>
    <t>8. Adota postura de resiliência frente as diferentes demandas.</t>
  </si>
  <si>
    <t>1. Atua em conformidade com os valores da Instituição.</t>
  </si>
  <si>
    <t>2. Adapta-se à diversidade do ambiente de trabalho, com respeito e ética.</t>
  </si>
  <si>
    <t>3. Compartilha informações e manifesta-se em situações para o bom desempenho das ações ou que possam prejudicar os resultados.</t>
  </si>
  <si>
    <t>4. É flexível e aberto a mudanças, aceitando ideias e opiniões diversas.</t>
  </si>
  <si>
    <t>5. Atua conforme os limites de competência e atribuições acordadas.</t>
  </si>
  <si>
    <t>6. Participa nas tarefas com entusiasmo.</t>
  </si>
  <si>
    <t>7. Fornece e aceita feedback de forma rotineira, específica, imparcial, objetiva, e com respeito.</t>
  </si>
  <si>
    <t>8. Expressa ideias com respeito, sem receio de ser criticado.</t>
  </si>
  <si>
    <t>RESULTADO DO SUBITEM 5.1 COMPETÊNCIAS INSTITUCIONAIS</t>
  </si>
  <si>
    <r>
      <rPr>
        <b/>
        <sz val="11"/>
        <rFont val="Calibri"/>
        <family val="2"/>
        <charset val="1"/>
      </rPr>
      <t xml:space="preserve">5.2 COMPETÊNCIAS DAS DIRETORIAS  </t>
    </r>
    <r>
      <rPr>
        <sz val="11"/>
        <rFont val="Calibri"/>
        <family val="2"/>
        <charset val="1"/>
      </rPr>
      <t>(pontuação máxima do subitem = 87)</t>
    </r>
  </si>
  <si>
    <r>
      <rPr>
        <b/>
        <sz val="11"/>
        <color rgb="FF000000"/>
        <rFont val="Calibri"/>
        <family val="2"/>
        <charset val="1"/>
      </rPr>
      <t>I – GESTÃO DE RECURSOS:</t>
    </r>
    <r>
      <rPr>
        <sz val="11"/>
        <color rgb="FF000000"/>
        <rFont val="Calibri"/>
        <family val="2"/>
        <charset val="1"/>
      </rPr>
      <t xml:space="preserve"> Capacidade de gerenciar os recursos financeiros, físicos, tecnológicos e humanos de forma efetiva, em atendimento às demandas para o alcance dos objetivos e resultados planejados.</t>
    </r>
  </si>
  <si>
    <t>1.Demonstra iniciativa para resolução de problemas.</t>
  </si>
  <si>
    <t>2. Cumpre os prazos legais ou acordados para a disponibilização de recursos.</t>
  </si>
  <si>
    <t>3. Comunica-se, na forma oral e escrita, com clareza, precisão e objetividade.</t>
  </si>
  <si>
    <t>4.É organizado na coleta de dados e produção de informações.</t>
  </si>
  <si>
    <r>
      <rPr>
        <b/>
        <sz val="11"/>
        <color rgb="FF000000"/>
        <rFont val="Calibri"/>
        <family val="2"/>
        <charset val="1"/>
      </rPr>
      <t>II – INOVAÇÃO:</t>
    </r>
    <r>
      <rPr>
        <sz val="11"/>
        <color rgb="FF000000"/>
        <rFont val="Calibri"/>
        <family val="2"/>
        <charset val="1"/>
      </rPr>
      <t xml:space="preserve"> Capacidade de identificar oportunidades e transformar ideias em ações com sucesso para promover melhorias significativas e criação de novos serviços e produtos, respondendo com agilidade às necessidades dos usuários da ADAPAR.</t>
    </r>
  </si>
  <si>
    <t>1.Incorpora novas práticas e procedimentos com agilidade ao seu cotidiano de trabalho.</t>
  </si>
  <si>
    <t>2. Entende a necessidade dos usuários dos serviços.</t>
  </si>
  <si>
    <t>3. Busca orientação para transferir ou adaptar métodos e ideias de outros processos para seu ambiente de trabalho.</t>
  </si>
  <si>
    <r>
      <rPr>
        <b/>
        <sz val="11"/>
        <color rgb="FF000000"/>
        <rFont val="Calibri"/>
        <family val="2"/>
        <charset val="1"/>
      </rPr>
      <t>III – GESTÃO DA QUALIDADE:</t>
    </r>
    <r>
      <rPr>
        <sz val="11"/>
        <color rgb="FF000000"/>
        <rFont val="Calibri"/>
        <family val="2"/>
        <charset val="1"/>
      </rPr>
      <t xml:space="preserve"> Capacidade de implementar e promover a melhoria contínua nos processos da ADAPAR, utilizando metodologias apropriadas, para atender as necessidades dos usuários em busca da excelência.</t>
    </r>
  </si>
  <si>
    <t>1. Integra os processos da Instituição aos da sua área de atuação.</t>
  </si>
  <si>
    <t>2. Utiliza as ferramentas da qualidade na sua área de atuação.</t>
  </si>
  <si>
    <t xml:space="preserve">3. Identifica desvios nos processos de trabalho. </t>
  </si>
  <si>
    <t xml:space="preserve">4. Identifica oportunidades e sugere melhorias. </t>
  </si>
  <si>
    <t>5. Cumpre normas e requisitos de qualidade.</t>
  </si>
  <si>
    <t>6. Adapta-se a novas práticas e procedimentos.</t>
  </si>
  <si>
    <t>7. É atento e disciplinado.</t>
  </si>
  <si>
    <t>8. É organizado.</t>
  </si>
  <si>
    <t>9. Informa falhas e problemas.</t>
  </si>
  <si>
    <r>
      <rPr>
        <b/>
        <sz val="11"/>
        <color rgb="FF000000"/>
        <rFont val="Calibri"/>
        <family val="2"/>
        <charset val="1"/>
      </rPr>
      <t>IV– RELACIONAMENTO INTERPESSOAL:</t>
    </r>
    <r>
      <rPr>
        <sz val="11"/>
        <color rgb="FF000000"/>
        <rFont val="Calibri"/>
        <family val="2"/>
        <charset val="1"/>
      </rPr>
      <t xml:space="preserve"> Capacidade de perceber os comportamentos e entender as necessidades dos demais, assumindo posturas e estilos de interação adequados, contribuindo para um ambiente de respeito e cooperação entre as pessoas.</t>
    </r>
  </si>
  <si>
    <t>1.Age conforme os valores da Instituição.</t>
  </si>
  <si>
    <t>2.Adapta-se ao estilo de comunicação do interlocutor.</t>
  </si>
  <si>
    <t>3. Atua conforme os princípios da administração pública e os deveres do servidor público.</t>
  </si>
  <si>
    <t xml:space="preserve">4. Coopera frente às limitações dos demais servidores.  </t>
  </si>
  <si>
    <t>5. Contribui para a melhoria das relações no ambiente de trabalho através de diálogo transparente.</t>
  </si>
  <si>
    <t>6. Ouve as diferentes opiniões e manifesta seus Pontuação de vista de forma respeitosa.</t>
  </si>
  <si>
    <t>7. Atua com maturidade emocional frente as divergências no ambiente de trabalho.</t>
  </si>
  <si>
    <t>8. Fornece e aceita feedback de forma rotineira, específica, imparcial e objetiva.</t>
  </si>
  <si>
    <t>9.Comunica-se de forma clara e assertiva.</t>
  </si>
  <si>
    <t>10. Contribui de forma positiva para um ambiente saudável.</t>
  </si>
  <si>
    <t>11. Evita confronto e busca dialogar.</t>
  </si>
  <si>
    <t>12. Assume seus erros.</t>
  </si>
  <si>
    <t>13.Disponibiliza-se para ajudar o outro.</t>
  </si>
  <si>
    <t>RESULTADO DO SUBITEM 5.2 COMPETÊNCIAS DAS DIRETORIAS</t>
  </si>
  <si>
    <t>RESULTADO DO SUBITEM 5.3 COMPETÊNCIAS GERENCIAIS</t>
  </si>
  <si>
    <r>
      <rPr>
        <b/>
        <sz val="11"/>
        <rFont val="Calibri"/>
        <family val="2"/>
        <charset val="1"/>
      </rPr>
      <t xml:space="preserve">5.4 COMPETÊNCIAS FUNCIONAIS </t>
    </r>
    <r>
      <rPr>
        <sz val="11"/>
        <rFont val="Calibri"/>
        <family val="2"/>
        <charset val="1"/>
      </rPr>
      <t>(pontuação máxima do subitem = 6)</t>
    </r>
  </si>
  <si>
    <t xml:space="preserve">1. Demonstra disposição para colaborar, na esfera da equipe.     </t>
  </si>
  <si>
    <t xml:space="preserve">2. Age colaborativamente.                                                               </t>
  </si>
  <si>
    <t>CRITÉRIO</t>
  </si>
  <si>
    <t>CLASSIFICAÇÃO</t>
  </si>
  <si>
    <t>SATISFATÓRIO</t>
  </si>
  <si>
    <t>&gt; 50 %</t>
  </si>
  <si>
    <t>INSATISFATÓRIO</t>
  </si>
  <si>
    <t>≤ 50%</t>
  </si>
  <si>
    <t>ITEM</t>
  </si>
  <si>
    <t>PESO</t>
  </si>
  <si>
    <t>REQUISITOS</t>
  </si>
  <si>
    <t>EFICIÊNCIA</t>
  </si>
  <si>
    <t>COMPETÊNCIAS</t>
  </si>
  <si>
    <t>RESULTADO FINAL</t>
  </si>
  <si>
    <t>Todos as pontuações levantadas deverão ser detalhadas no Plano de Desenvolvimento Individual - PDI.</t>
  </si>
  <si>
    <t>8. COMENTÁRIOS ADICIONAIS</t>
  </si>
  <si>
    <t xml:space="preserve">9. ASSINATURA DO SERVIDOR E DATA </t>
  </si>
  <si>
    <t xml:space="preserve"> Assinatura do Servidor:                                                                                                                                               </t>
  </si>
  <si>
    <t xml:space="preserve">Data:                   </t>
  </si>
  <si>
    <t>Pontuação Alcançada*</t>
  </si>
  <si>
    <t>Básico</t>
  </si>
  <si>
    <t>Avaliação do Superior Imediato</t>
  </si>
  <si>
    <r>
      <t xml:space="preserve">I - TRABALHO EM EQUIPE: </t>
    </r>
    <r>
      <rPr>
        <sz val="11"/>
        <color rgb="FF000000"/>
        <rFont val="Calibri"/>
        <family val="2"/>
        <charset val="1"/>
      </rPr>
      <t>Capacidade de realizar as atividades com os demais membros da instituição, em sinergia, com respeito mútuo, usando seus potencias para ajudar uns aos outros, criando um esforço coletivo para alcançar os objetivos propostos, através da cooperação, comunicação e compartilhamento de informações.</t>
    </r>
  </si>
  <si>
    <t>RESULTADO DO SUBITEM 5.4 COMPETÊNCIAS FUNCIONAIS</t>
  </si>
  <si>
    <t>RESULTADO DO ITEM 5 COMPETÊNCIAS:</t>
  </si>
  <si>
    <r>
      <t>IV – TRABALHO EM REDE:</t>
    </r>
    <r>
      <rPr>
        <sz val="11"/>
        <color rgb="FF000000"/>
        <rFont val="Calibri"/>
        <family val="2"/>
        <charset val="1"/>
      </rPr>
      <t xml:space="preserve"> Capacidade de mobilizar pessoas e organizações para conduzirem ações interdependentes e transparentes, conjugando esforços e recursos, visando o alcance de objetivos e resultados comuns.</t>
    </r>
  </si>
  <si>
    <r>
      <t>III – PLANEJAMENTO:</t>
    </r>
    <r>
      <rPr>
        <sz val="11"/>
        <color rgb="FF000000"/>
        <rFont val="Calibri"/>
        <family val="2"/>
        <charset val="1"/>
      </rPr>
      <t xml:space="preserve"> Capacidade de conceber objetivos e resultados, por meio dos processos de planejamento da ADAPAR, considerando a participação das partes interessadas e a disponibilidade de recursos.</t>
    </r>
  </si>
  <si>
    <t>1. Participa da elaboração de planos, com comprometimento, buscando, analisando e usando dados e informações para o planejamento.</t>
  </si>
  <si>
    <t xml:space="preserve">Básico </t>
  </si>
  <si>
    <t>FORMULÁRIO DE AVALIAÇÃO DE DESEMPENHO DO SERVIDOR ESTÁVEL - ADSE</t>
  </si>
  <si>
    <r>
      <t>Pontuação Alcançada</t>
    </r>
    <r>
      <rPr>
        <b/>
        <vertAlign val="superscript"/>
        <sz val="11"/>
        <color rgb="FF000000"/>
        <rFont val="Calibri"/>
        <family val="2"/>
      </rPr>
      <t>1</t>
    </r>
    <r>
      <rPr>
        <b/>
        <sz val="11"/>
        <color rgb="FF000000"/>
        <rFont val="Calibri"/>
        <family val="2"/>
        <charset val="1"/>
      </rPr>
      <t xml:space="preserve"> </t>
    </r>
  </si>
  <si>
    <r>
      <t>Pontuação Alcançada</t>
    </r>
    <r>
      <rPr>
        <b/>
        <vertAlign val="superscript"/>
        <sz val="11"/>
        <color rgb="FF000000"/>
        <rFont val="Calibri"/>
        <family val="2"/>
      </rPr>
      <t>3</t>
    </r>
    <r>
      <rPr>
        <b/>
        <sz val="11"/>
        <color rgb="FF000000"/>
        <rFont val="Calibri"/>
        <family val="2"/>
        <charset val="1"/>
      </rPr>
      <t xml:space="preserve"> </t>
    </r>
  </si>
  <si>
    <t xml:space="preserve">1. IDENTIFICAÇÃO </t>
  </si>
  <si>
    <t>1.1 DO SERVIDOR AVALIADO</t>
  </si>
  <si>
    <r>
      <t>CARGO DESIGNADO:</t>
    </r>
    <r>
      <rPr>
        <sz val="11"/>
        <rFont val="Calibri"/>
        <family val="2"/>
        <charset val="1"/>
      </rPr>
      <t xml:space="preserve">         </t>
    </r>
  </si>
  <si>
    <t>CARGO:</t>
  </si>
  <si>
    <t>1.2 DO SUPERIOR IMEDIATO</t>
  </si>
  <si>
    <t>FUNÇÃO:</t>
  </si>
  <si>
    <t>1. IDENTIFICAÇÃO</t>
  </si>
  <si>
    <t>Utilize a seguinte escala para avaliação de todos os indicadores deste formulário.</t>
  </si>
  <si>
    <t>Assinale com "X", nos fatores abaixo, o indicador que corresponde a forma como você se avalia. No final de cada fator deverá ser descrito no campo "Evidências" quais os dados e fatos validam o valor atribuído.</t>
  </si>
  <si>
    <t>RESULTADO DO FATOR 5.1 - II COMPETÊNCIA FOCO NO RESULTADO</t>
  </si>
  <si>
    <r>
      <t>ATITUDES</t>
    </r>
    <r>
      <rPr>
        <sz val="11"/>
        <color rgb="FF000000"/>
        <rFont val="Calibri"/>
        <family val="2"/>
      </rPr>
      <t xml:space="preserve"> (pontuação máxima = 24)</t>
    </r>
  </si>
  <si>
    <r>
      <t>ATITUDES</t>
    </r>
    <r>
      <rPr>
        <sz val="11"/>
        <color rgb="FF000000"/>
        <rFont val="Calibri"/>
        <family val="2"/>
      </rPr>
      <t xml:space="preserve"> (pontuação máxima = 9)</t>
    </r>
  </si>
  <si>
    <r>
      <t xml:space="preserve">ATITUDES </t>
    </r>
    <r>
      <rPr>
        <sz val="11"/>
        <rFont val="Calibri"/>
        <family val="2"/>
        <charset val="1"/>
      </rPr>
      <t>(pontuação máxima = 39)</t>
    </r>
  </si>
  <si>
    <r>
      <t>% Alcançado</t>
    </r>
    <r>
      <rPr>
        <b/>
        <vertAlign val="superscript"/>
        <sz val="11"/>
        <rFont val="Calibri"/>
        <family val="2"/>
      </rPr>
      <t>2</t>
    </r>
  </si>
  <si>
    <t>% Alcançado**</t>
  </si>
  <si>
    <t xml:space="preserve"> Atribuições do cargo</t>
  </si>
  <si>
    <r>
      <t xml:space="preserve">3. REQUISITOS </t>
    </r>
    <r>
      <rPr>
        <sz val="11"/>
        <rFont val="Calibri"/>
        <family val="2"/>
        <charset val="1"/>
      </rPr>
      <t>(pontuação máxima no item = 12)</t>
    </r>
  </si>
  <si>
    <r>
      <t xml:space="preserve">4. EFICIÊNCIA </t>
    </r>
    <r>
      <rPr>
        <sz val="11"/>
        <rFont val="Calibri"/>
        <family val="2"/>
        <charset val="1"/>
      </rPr>
      <t>(pontuação máxima no item = 30)</t>
    </r>
  </si>
  <si>
    <r>
      <t>% Alcançado</t>
    </r>
    <r>
      <rPr>
        <b/>
        <vertAlign val="superscript"/>
        <sz val="11"/>
        <color rgb="FF000000"/>
        <rFont val="Calibri"/>
        <family val="2"/>
      </rPr>
      <t>4</t>
    </r>
  </si>
  <si>
    <t>7. PONTOS DE OBSERVAÇÃO</t>
  </si>
  <si>
    <t>6. RESULTADO FINAL DA ADSE</t>
  </si>
  <si>
    <r>
      <t xml:space="preserve">ATITUDES </t>
    </r>
    <r>
      <rPr>
        <sz val="11"/>
        <color rgb="FF000000"/>
        <rFont val="Calibri"/>
        <family val="2"/>
      </rPr>
      <t>(pontuação máxima = 6)</t>
    </r>
  </si>
  <si>
    <r>
      <t xml:space="preserve">ATITUDES </t>
    </r>
    <r>
      <rPr>
        <sz val="11"/>
        <color rgb="FF000000"/>
        <rFont val="Calibri"/>
        <family val="2"/>
      </rPr>
      <t>(pontuação máxima = 12)</t>
    </r>
  </si>
  <si>
    <r>
      <t xml:space="preserve">ATITUDES </t>
    </r>
    <r>
      <rPr>
        <sz val="11"/>
        <color rgb="FF000000"/>
        <rFont val="Calibri"/>
        <family val="2"/>
      </rPr>
      <t>(pontuação máxima = 24)</t>
    </r>
  </si>
  <si>
    <t>Resultado do Fator 3.1</t>
  </si>
  <si>
    <t>Resultado do Fator 3.2</t>
  </si>
  <si>
    <t>Resultado do Fator 3.3</t>
  </si>
  <si>
    <t>Resultado do Fator 3.4</t>
  </si>
  <si>
    <t>Resultado do Item 4</t>
  </si>
  <si>
    <t xml:space="preserve">Resultado do Fator 5.1 - I </t>
  </si>
  <si>
    <t xml:space="preserve">Resultado do Fator 5.1 - II </t>
  </si>
  <si>
    <t xml:space="preserve">Resultado do Fator 5.1 - III </t>
  </si>
  <si>
    <t xml:space="preserve">Resultado do Fator 5.1 - IV </t>
  </si>
  <si>
    <t xml:space="preserve">Resultado do Fator 5.2 - I </t>
  </si>
  <si>
    <t xml:space="preserve">Resultado do Fator 5.2 - II </t>
  </si>
  <si>
    <t xml:space="preserve">Resultado do Fator 5.2 - III </t>
  </si>
  <si>
    <t xml:space="preserve">Resultado do Fator 5.2 - IV </t>
  </si>
  <si>
    <t xml:space="preserve">Resultado do Fator 5.3 - I </t>
  </si>
  <si>
    <t xml:space="preserve">Resultado do fator 5.4 - I  </t>
  </si>
  <si>
    <t>O Resultado Final da Avaliação é obtido a partir da média ponderada do percentual alcançado nos itens "Requisitos", "Eficiência" e "Competências", considerando os pesos especificados abaixo.</t>
  </si>
  <si>
    <t>PONTUAÇÃO</t>
  </si>
  <si>
    <t>%</t>
  </si>
  <si>
    <t>RESULTADO DO FATOR 5.1 - IV COMPETÊNCIA TRABALHO EM REDE</t>
  </si>
  <si>
    <t>RESULTADO DO FATOR 5.1 - III COMPETÊNCIA PLANEJAMENTO</t>
  </si>
  <si>
    <t>RESULTADO DO FATOR 5.1 - I COMPETÊNCIA COMUNICAÇÃO</t>
  </si>
  <si>
    <t>RESULTADO DO FATOR 5.2 - II COMPETÊNCIA INOVAÇÃO</t>
  </si>
  <si>
    <t>RESULTADO DO FATOR 5.2 - I COMPETÊNCIA GESTÃO DE RECURSOS</t>
  </si>
  <si>
    <t>RESULTADO DO FATOR 5.2 - III COMPETÊNCIA GESTÃO DA QUALIDADE</t>
  </si>
  <si>
    <t>RESULTADO DO FATOR 5.2 - IV COMPETÊNCIA RELACIONAMENTO INTERPESSOAL</t>
  </si>
  <si>
    <t>RESULTADO DO FATOR 5.4 - I COMPETÊNCIA TRABALHO EM EQUIPE</t>
  </si>
  <si>
    <t xml:space="preserve">                 AGÊNCIA DE DEFESA AGROPECUÁRIA DO PARANÁ - ADAPAR</t>
  </si>
  <si>
    <t>RESULTADO DO ITEM 4 EFICIÊNCIA:</t>
  </si>
  <si>
    <t>RESULTADO DO ITEM 3 REQUISITOS:</t>
  </si>
  <si>
    <t>Selecione dentre as pontuações a nota que você se avalia perante cada uma das competências. Deverá ser descrito no campo "Evidências" quais os dados e fatos validam o valor atribuído a cada uma delas.</t>
  </si>
  <si>
    <t xml:space="preserve">9. ASSINATURA DO SUPERIOR IMEDIATO E DATA </t>
  </si>
  <si>
    <t xml:space="preserve"> Assinatura:                                                                                                                                               </t>
  </si>
  <si>
    <t>Assinale com "X", nos fatores abaixo, o indicador que corresponde a forma como você avalia o Servidor. No final de cada fator deverá ser descrito no campo "Evidências" quais os dados e fatos validam o valor atribuído.</t>
  </si>
  <si>
    <t>Selecione dentre as pontuações a nota que você avalia o Servidor perante a cada uma destas atribuições. Deverá ser descrito no campo "Evidências" quais os dados e fatos validam o valor atribuído a cada uma delas.</t>
  </si>
  <si>
    <t>Selecione dentre as pontuações a nota que você avalia o Servidor perante cada uma das competências. Deverá ser descrito no campo "Evidências" quais os dados e fatos validam o valor atribuído a cada uma delas.</t>
  </si>
  <si>
    <t>Após o Servidor e o seu Superior Imediato apresentarem para cada um dos indicadores avaliados os resultados das suas respectivas avaliações, para aqueles que não tiverem a mesma nota, ambos deverão chegar num consenso e assinalerem com "X", o indicador que corresponde ao resultado dessa conversa. No final de cada fator deverá ser descrito no campo "Evidências" quais os dados e fatos validam o valor atribuído.</t>
  </si>
  <si>
    <t>10. ASSINATURA DO SUPERIOR IMEDIATO E DATA</t>
  </si>
  <si>
    <t>Cumpre rigorosamente o horário de trabalho e a carga horária estabelecidos pela instituição, não registrando atrasos nem saídas antecipadas.</t>
  </si>
  <si>
    <t>Quase sempre cumpre o horário de trabalho e a carga horária estabelecidos pela instituição, registrando alguns atrasos ou saídas antecipadas.</t>
  </si>
  <si>
    <t>Apresenta dificuldades para cumprir o horário de trabalho e a carga horária estabelecidos pela instituição, registrando atrasos e saídas antecipadas com frequência.</t>
  </si>
  <si>
    <t>Descumpre constantemente o horário de trabalho e a carga horária estabelecidos pela instituição, registrando quase sempre atrasos e saídas antecipadas com frequência.</t>
  </si>
  <si>
    <t>O Campo 11 será preenchido apenas no caso de o resultado da Avaliação de Consenso ter sido INSATISFATÓRIO.</t>
  </si>
  <si>
    <t xml:space="preserve"> Assinatura do Superior Imediato:                                                                                                                                               </t>
  </si>
  <si>
    <t>Data:</t>
  </si>
  <si>
    <t>11. PARECER DA COMISSÃO REGIONAL DE AVALIAÇÃO DE DESEMPENHO - CRAD</t>
  </si>
  <si>
    <t>Presidente CRAD</t>
  </si>
  <si>
    <t xml:space="preserve">Membro CRAD                                                                           </t>
  </si>
  <si>
    <t>Membro CRAD</t>
  </si>
  <si>
    <t>::</t>
  </si>
  <si>
    <t>Assinatura:</t>
  </si>
  <si>
    <t>11.1 NOME E ASSINATURA DOS PARTICIPANTES DA REUNIÃO</t>
  </si>
  <si>
    <t>Assinatura do Servidor:</t>
  </si>
  <si>
    <t>ULSA DE BANDEIRANTES</t>
  </si>
  <si>
    <t>ULSA DE ADRIANÓPOLIS</t>
  </si>
  <si>
    <t>ULSA DE GUARATUBA</t>
  </si>
  <si>
    <t>ULSA DE RIO BRANCO DO SUL</t>
  </si>
  <si>
    <t>ULSA DE CAMPINA DA LAGOA</t>
  </si>
  <si>
    <t>ULSA DE ALTÔNIA</t>
  </si>
  <si>
    <t>ULSA DE ICARAÍMA</t>
  </si>
  <si>
    <t>ULSA DE PARANAVAÍ</t>
  </si>
  <si>
    <t>ULSA DE IPORÃ</t>
  </si>
  <si>
    <t>ULSA DE BELA VISTA DO PARAÍSO</t>
  </si>
  <si>
    <t>ULSA DE REALEZA</t>
  </si>
  <si>
    <t>ULSA DE NOVA AURORA</t>
  </si>
  <si>
    <t>ULSA DE ASTORGA</t>
  </si>
  <si>
    <t>ULSA DE ANTONINA</t>
  </si>
  <si>
    <t>ULSA DE SÃO MATEUS DO SUL</t>
  </si>
  <si>
    <t>ULSA DE APUCARANA</t>
  </si>
  <si>
    <t>ULSA DE ARAPONGAS</t>
  </si>
  <si>
    <t>ULSA DE ARAPOTI</t>
  </si>
  <si>
    <t>ULSA DE IVAIPORÃ</t>
  </si>
  <si>
    <t>ULSA DE CAMPO MOURÃO</t>
  </si>
  <si>
    <t>ULSA DE CAMPO LARGO</t>
  </si>
  <si>
    <t>ULSA DE ASSAÍ</t>
  </si>
  <si>
    <t>ULSA DE ASSIS CHATEAUBRIAND</t>
  </si>
  <si>
    <t>ULSA DE NOVA ESPERANÇA</t>
  </si>
  <si>
    <t>ULSA DE ENGENHEIRO BELTRÃO</t>
  </si>
  <si>
    <t>ULSA DE BARRACÃO</t>
  </si>
  <si>
    <t>ULSA DE JACAREZINHO</t>
  </si>
  <si>
    <t>ULSA DE PLANALTO</t>
  </si>
  <si>
    <t>ULSA DE GENERAL CARNEIRO</t>
  </si>
  <si>
    <t>ULSA DE MAMBORÊ</t>
  </si>
  <si>
    <t>ULSA DE DOIS VIZINHOS</t>
  </si>
  <si>
    <t>ULSA DE PITANGA</t>
  </si>
  <si>
    <t>ULSA DE TRÊS BARRAS DO PARANÁ</t>
  </si>
  <si>
    <t>ULSA DE COLOMBO</t>
  </si>
  <si>
    <t>ULSA DE JANDAIA DO SUL</t>
  </si>
  <si>
    <t>ULSA DE PATO BRANCO</t>
  </si>
  <si>
    <t>ULSA DE FAXINAL</t>
  </si>
  <si>
    <t>ULSA DE CORBÉLIA</t>
  </si>
  <si>
    <t>ULSA DE CENTENÁRIO DO SUL</t>
  </si>
  <si>
    <t>ULSA DE ROLÂNDIA</t>
  </si>
  <si>
    <t>ULSA DE TURVO</t>
  </si>
  <si>
    <t>ULSA DE CATANDUVAS</t>
  </si>
  <si>
    <t>ULSA DE RIO NEGRO</t>
  </si>
  <si>
    <t>ULSA DE CÂNDIDO DE ABREU</t>
  </si>
  <si>
    <t>ULSA DE CANDÓI</t>
  </si>
  <si>
    <t>ULSA DE CANTAGALO</t>
  </si>
  <si>
    <t>ULSA DE CAPITÃO LEÔNIDAS MARQUES</t>
  </si>
  <si>
    <t>ULSA DE PONTA GROSSA</t>
  </si>
  <si>
    <t>ULSA DE JOAQUIM TÁVORA</t>
  </si>
  <si>
    <t>ULSA DE CASCAVEL</t>
  </si>
  <si>
    <t>ULSA DE CASTRO</t>
  </si>
  <si>
    <t>ULSA DE CERRO AZUL</t>
  </si>
  <si>
    <t>ULSA DE MATELÂNDIA</t>
  </si>
  <si>
    <t>ULSA DE CHOPINZINHO</t>
  </si>
  <si>
    <t>ULSA DE CIANORTE</t>
  </si>
  <si>
    <t>ULSA DE CIDADE GAÚCHA</t>
  </si>
  <si>
    <t>ULSA DE CLEVELÂNDIA</t>
  </si>
  <si>
    <t>ULSA DE COLORADO</t>
  </si>
  <si>
    <t>ULSA DE RIBEIRÃO DO PINHAL</t>
  </si>
  <si>
    <t>ULSA DE SANTO ANTÔNIO DA PLATINA</t>
  </si>
  <si>
    <t>ULSA DE LAPA</t>
  </si>
  <si>
    <t>ULSA DE CORNÉLIO PROCÓPIO</t>
  </si>
  <si>
    <t>ULSA DE PALMAS</t>
  </si>
  <si>
    <t>ULSA DE CORONEL VIVIDA</t>
  </si>
  <si>
    <t>ULSA DE CRUZEIRO DO OESTE</t>
  </si>
  <si>
    <t>ULSA DE PARANACITY</t>
  </si>
  <si>
    <t>ULSA DE CRUZ MACHADO</t>
  </si>
  <si>
    <t>ULSA DE CURITIBA</t>
  </si>
  <si>
    <t>ULSA DE IBAITI</t>
  </si>
  <si>
    <t>ULSA DE NOVA LONDRINA</t>
  </si>
  <si>
    <t>ULSA DE MISSAL</t>
  </si>
  <si>
    <t>ULSA DE GUARANIAÇU</t>
  </si>
  <si>
    <t>ULSA DE MARINGÁ</t>
  </si>
  <si>
    <t>ULSA DE FRANCISCO BELTRÃO</t>
  </si>
  <si>
    <t>ULSA DE MARECHAL CÂNDIDO RONDON</t>
  </si>
  <si>
    <t>ULSA DE PÉROLA</t>
  </si>
  <si>
    <t>ULSA DE QUEDAS DO IGUAÇU</t>
  </si>
  <si>
    <t>ULSA DE SÃO JOSÉ DOS PINHAIS</t>
  </si>
  <si>
    <t>ULSA DE TEIXEIRA SOARES</t>
  </si>
  <si>
    <t>ULSA DE SALGADO FILHO</t>
  </si>
  <si>
    <t>ULSA DE PORECATU</t>
  </si>
  <si>
    <t>ULSA DE FOZ DO IGUAÇU</t>
  </si>
  <si>
    <t>ULSA DE SÃO JOÃO DO IVAÍ</t>
  </si>
  <si>
    <t>ULSA DE GOIOERÊ</t>
  </si>
  <si>
    <t>ULSA DE GRANDES RIOS</t>
  </si>
  <si>
    <t>ULSA DE GUAÍRA</t>
  </si>
  <si>
    <t>ULSA DE TERRA RICA</t>
  </si>
  <si>
    <t>ULSA DE IMBITUVA</t>
  </si>
  <si>
    <t>ULSA DE SERTANÓPOLIS</t>
  </si>
  <si>
    <t>ULSA DE RESERVA</t>
  </si>
  <si>
    <t>ULSA DE IRATI</t>
  </si>
  <si>
    <t>ULSA DE RONDON</t>
  </si>
  <si>
    <t>ULSA DE IRETAMA</t>
  </si>
  <si>
    <t>ULSA DE SÃO MIGUEL DO IGUAÇU</t>
  </si>
  <si>
    <t>ULSA DE JAGUARIAÍVA</t>
  </si>
  <si>
    <t>ULSA DE PALMITAL</t>
  </si>
  <si>
    <t>ULSA DE LARANJEIRAS DO SUL</t>
  </si>
  <si>
    <t>ULSA DE SANTA MARIANA</t>
  </si>
  <si>
    <t>ULSA DE LOANDA</t>
  </si>
  <si>
    <t>ULSA DE LONDRINA</t>
  </si>
  <si>
    <t>ULSA DE RIO AZUL</t>
  </si>
  <si>
    <t>ULSA DE MANDAGUAÇU</t>
  </si>
  <si>
    <t>ULSA DE MANDAGUARI</t>
  </si>
  <si>
    <t>ULSA DE MANOEL RIBAS</t>
  </si>
  <si>
    <t>ULSA DE MARIA HELENA</t>
  </si>
  <si>
    <t>ULSA DE PALOTINA</t>
  </si>
  <si>
    <t>ULSA DE PARANAGUÁ</t>
  </si>
  <si>
    <t>ULSA DE MEDIANEIRA</t>
  </si>
  <si>
    <t>ULSA DE PARAÍSO DO NORTE</t>
  </si>
  <si>
    <t>ULSA DE SALTO DO LONTRA</t>
  </si>
  <si>
    <t>ULSA DE NOVA LARANJEIRAS</t>
  </si>
  <si>
    <t>ULSA DE ORTIGUEIRA</t>
  </si>
  <si>
    <t>ULSA DE TOLEDO</t>
  </si>
  <si>
    <t>ULSA DE PALMEIRA</t>
  </si>
  <si>
    <t>ULSA DE UNIÃO DA VITÓRIA</t>
  </si>
  <si>
    <t>ULSA DE UMUARAMA</t>
  </si>
  <si>
    <t>ULSA DE SANTO ANTÔNIO DO SUDOESTE</t>
  </si>
  <si>
    <t>ULSA DE PINHÃO</t>
  </si>
  <si>
    <t>ULSA DE RIO BONITO DO IGUAÇU</t>
  </si>
  <si>
    <t>ULSA DE SANTA CRUZ DE MONTE CASTELO</t>
  </si>
  <si>
    <t>ULSA DE PRUDENTÓPOLIS</t>
  </si>
  <si>
    <t>ULSA DE QUERÊNCIA DO NORTE</t>
  </si>
  <si>
    <t>ULSA DE SIQUEIRA CAMPOS</t>
  </si>
  <si>
    <t>ULSA DE SANTA HELENA</t>
  </si>
  <si>
    <t>ULSA DE WENCESLAU BRAZ</t>
  </si>
  <si>
    <t>ULSA DE SÃO JERÔNIMO DA SERRA</t>
  </si>
  <si>
    <t>ULSA DE SÃO JORGE DO OESTE</t>
  </si>
  <si>
    <t>ULSA DE SENGÉS</t>
  </si>
  <si>
    <t>ULSA DE TAPEJARA</t>
  </si>
  <si>
    <t>ULSA DE TIBAGI</t>
  </si>
  <si>
    <t>URS DE CORNÉLIO PROCÓPIO</t>
  </si>
  <si>
    <t>URS DE CURITIBA</t>
  </si>
  <si>
    <t>URS DE PARANAGUÁ</t>
  </si>
  <si>
    <t>URS DE CAMPO MOURÃO</t>
  </si>
  <si>
    <t>URS DE UMUARAMA</t>
  </si>
  <si>
    <t>URS DE PARANAVAÍ</t>
  </si>
  <si>
    <t>URS DE LONDRINA</t>
  </si>
  <si>
    <t>URS DE DOIS VIZINHOS</t>
  </si>
  <si>
    <t>URS DE CASCAVEL</t>
  </si>
  <si>
    <t>URS DE MARINGÁ</t>
  </si>
  <si>
    <t>URS DE UNIÃO DA VITÓRIA</t>
  </si>
  <si>
    <t>URS DE APUCARANA</t>
  </si>
  <si>
    <t>URS DE PONTA GROSSA</t>
  </si>
  <si>
    <t>URS DE IVAIPORÃ</t>
  </si>
  <si>
    <t>URS DE TOLEDO</t>
  </si>
  <si>
    <t>URS DE FRANCISCO BELTRÃO</t>
  </si>
  <si>
    <t>URS DE JACAREZINHO</t>
  </si>
  <si>
    <t>URS DE PATO BRANCO</t>
  </si>
  <si>
    <t>URS DE GUARAPUAVA</t>
  </si>
  <si>
    <t>URS DE LARANJEIRAS DO SUL</t>
  </si>
  <si>
    <t>URS DE IRATI</t>
  </si>
  <si>
    <t>ULSA DE CURIÚVA</t>
  </si>
  <si>
    <t>ULSA DE PATO BRAGADO</t>
  </si>
  <si>
    <t>ULSA DE SÃO JOÃO DO CAIUÁ</t>
  </si>
  <si>
    <t>GAD</t>
  </si>
  <si>
    <t>GAT</t>
  </si>
  <si>
    <t>GFI</t>
  </si>
  <si>
    <t>GIPOA</t>
  </si>
  <si>
    <t>GLAB</t>
  </si>
  <si>
    <t>ASSESSORIA</t>
  </si>
  <si>
    <t>GRH</t>
  </si>
  <si>
    <t>GSA</t>
  </si>
  <si>
    <t>GSV</t>
  </si>
  <si>
    <t>GTRA</t>
  </si>
  <si>
    <t>SEDE</t>
  </si>
  <si>
    <t>X</t>
  </si>
  <si>
    <r>
      <rPr>
        <b/>
        <vertAlign val="superscript"/>
        <sz val="11"/>
        <color rgb="FF000000"/>
        <rFont val="Calibri"/>
        <family val="2"/>
      </rPr>
      <t>4</t>
    </r>
    <r>
      <rPr>
        <sz val="11"/>
        <color rgb="FF000000"/>
        <rFont val="Calibri"/>
        <family val="2"/>
        <charset val="1"/>
      </rPr>
      <t xml:space="preserve"> O % Alcançado no Subitem é calculado a partir da razão entre a Pontuação Alcançada e a Pontuação Máxima no Subitem, multiplicado por 100.   </t>
    </r>
  </si>
  <si>
    <t>NOTAS</t>
  </si>
  <si>
    <r>
      <rPr>
        <vertAlign val="superscript"/>
        <sz val="11"/>
        <rFont val="Calibri"/>
        <family val="2"/>
      </rPr>
      <t>1</t>
    </r>
    <r>
      <rPr>
        <sz val="11"/>
        <rFont val="Calibri"/>
        <family val="2"/>
        <charset val="1"/>
      </rPr>
      <t xml:space="preserve"> Em cada Competência a Pontuação Alcançada refere-se ao Resultado do Fator, o qual é resultante da somatória das pontuações atribuídas nos indicadores.</t>
    </r>
  </si>
  <si>
    <r>
      <rPr>
        <vertAlign val="superscript"/>
        <sz val="11"/>
        <rFont val="Calibri"/>
        <family val="2"/>
      </rPr>
      <t>2</t>
    </r>
    <r>
      <rPr>
        <sz val="11"/>
        <rFont val="Calibri"/>
        <family val="2"/>
        <charset val="1"/>
      </rPr>
      <t xml:space="preserve"> O % Alcançado em cada Competência é calculado a partir da razão entre a Pontuação Alcançada e a Pontuação Máxima no Fator, multiplicado por 100. </t>
    </r>
  </si>
  <si>
    <r>
      <rPr>
        <vertAlign val="superscript"/>
        <sz val="11"/>
        <rFont val="Calibri"/>
        <family val="2"/>
      </rPr>
      <t>3</t>
    </r>
    <r>
      <rPr>
        <sz val="11"/>
        <rFont val="Calibri"/>
        <family val="2"/>
        <charset val="1"/>
      </rPr>
      <t xml:space="preserve"> Em cada Subitem a Pontuação Alcançada é obtida pela somatória das pontuações alcançadas em cada competência. </t>
    </r>
  </si>
  <si>
    <t>Descrição das evidências:</t>
  </si>
  <si>
    <t>*O Resultado do Item 5 Competências é representado pela Pontuação Alcançada e corresponde à somatória dos Subitens 5.1, 5.2, 5.3 e 5.4.</t>
  </si>
  <si>
    <t>**A Pontuação em %, é obtida a partir da razão entre a Pontuação Alcançada e a Pontuação Total Máxima no item, multiplicado por 100.</t>
  </si>
  <si>
    <t xml:space="preserve">*A Pontuação Alcançada refere-se ao Resultado do Item 4, o qual é resultante da somatória das pontuações atribuídas nos indicadores.      </t>
  </si>
  <si>
    <t>**O % Alcançado é calculado a partir da razão entre a Pontuação Alcançada e a Pontuação Máxima no Item, multiplicado por 100.</t>
  </si>
  <si>
    <r>
      <t>*</t>
    </r>
    <r>
      <rPr>
        <sz val="11"/>
        <color rgb="FF000000"/>
        <rFont val="Calibri"/>
        <family val="2"/>
      </rPr>
      <t xml:space="preserve">A Pontuação Alcançada é obtida a partir da somatória dos resultados dos fatores 3.1, 3.2, 3.3 e 3.4.    </t>
    </r>
  </si>
  <si>
    <r>
      <rPr>
        <b/>
        <sz val="11"/>
        <color rgb="FF000000"/>
        <rFont val="Calibri"/>
        <family val="2"/>
      </rPr>
      <t>*</t>
    </r>
    <r>
      <rPr>
        <sz val="11"/>
        <color rgb="FF000000"/>
        <rFont val="Calibri"/>
        <family val="2"/>
      </rPr>
      <t xml:space="preserve">A Pontuação Alcançada é obtida a partir da somatória dos resultados dos fatores 3.1, 3.2, 3.3 e 3.4. </t>
    </r>
  </si>
  <si>
    <r>
      <t>3.1 Assiduidade:</t>
    </r>
    <r>
      <rPr>
        <sz val="11"/>
        <rFont val="Calibri"/>
        <family val="2"/>
      </rPr>
      <t xml:space="preserve"> comparecimento nos dias de trabalho definidos pela instituição</t>
    </r>
  </si>
  <si>
    <t xml:space="preserve">Falta e ausenta-se do trabalho com frequência, sem apresentar justificativa, não sendo possível contar com sua contribuição para a realização das atividades. </t>
  </si>
  <si>
    <t>Não falta e está sempre presente para realizar suas atividades.</t>
  </si>
  <si>
    <r>
      <t xml:space="preserve">3.2 Pontualidade: </t>
    </r>
    <r>
      <rPr>
        <sz val="11"/>
        <rFont val="Calibri"/>
        <family val="2"/>
        <charset val="1"/>
      </rPr>
      <t>comparecimento nos horários de trabalho  e cumprimento da carga horária definidos pela instituição</t>
    </r>
  </si>
  <si>
    <t>Possui conduta pessoal adequada, mas precisa se esforçar para melhorar o relacionamento interpessoal.</t>
  </si>
  <si>
    <t>Demonstra excelente conduta pessoal, mantendo relacionamento adequado e respeitando os limites profissionais e pessoais das chefias. Zela pelo bom relacionamento no trabalho.</t>
  </si>
  <si>
    <r>
      <t>3.3 Idoneidade Moral:</t>
    </r>
    <r>
      <rPr>
        <sz val="11"/>
        <rFont val="Calibri"/>
        <family val="2"/>
        <charset val="1"/>
      </rPr>
      <t xml:space="preserve">  agir com urbanidade, discrição, lealdade e respeito à instituição e à hierarquia e o devido sigilo profissional.</t>
    </r>
  </si>
  <si>
    <t>É indisciplinado, não gosta de receber ordens e demonstra pouco caso com relação às normas da instituição.</t>
  </si>
  <si>
    <t>Tem dificuldade em aceitar as normas  e regulamentos, tendo que ser chamado a atenção por falhas disciplinares com frequência.</t>
  </si>
  <si>
    <t>Aceita as normas, mas às vezes precisa ser chamado a atenção por falhas disciplinares.</t>
  </si>
  <si>
    <t>Age de acordo com as normas legais e regulamentares estabelecidas pela instiituição, buscando conhecê-las e compreendê-las</t>
  </si>
  <si>
    <t xml:space="preserve">Algumas vezes falta e se ausenta do trabalho, sem apresentar justificativa. </t>
  </si>
  <si>
    <t xml:space="preserve">Quase não falta e quando ocorre, apresenta justificativa. </t>
  </si>
  <si>
    <t>Após o Servidor e o seu Superior Imediato apresentarem para cada um dos indicadores avaliados os resultados das suas respectivas avaliações, para aqueles que não tiverem a mesma nota, ambos deverão chegar em um consenso e marcarem a nota no indicador que corresponde ao resultado dessa conversa. No final de cada fator deverá ser descrito no campo "Evidências" quais os dados e fatos validam o valor atribuído.</t>
  </si>
  <si>
    <t xml:space="preserve">Em algumas ocasiões, apresentou comportamento inadequado no trabalho e demonstrou pouca capacidade de relacionar-se com outras pessoas. </t>
  </si>
  <si>
    <t>Não mantém conduta pessoal adequada, sendo constantemente advertido verbalmente. Não possui habilidade de relacionar-se, o que já causou ao servidor problemas com outras pessoas e críticas ao seu trabalho.</t>
  </si>
  <si>
    <t>PRESIDÊNCIA</t>
  </si>
  <si>
    <t>DIREÇÃO</t>
  </si>
  <si>
    <r>
      <t>UNIDADE ADMINISTRATIVA:</t>
    </r>
    <r>
      <rPr>
        <sz val="11"/>
        <rFont val="Calibri"/>
        <family val="2"/>
        <scheme val="minor"/>
      </rPr>
      <t xml:space="preserve"> </t>
    </r>
  </si>
  <si>
    <t>Não atende a expectativa</t>
  </si>
  <si>
    <r>
      <t xml:space="preserve">ATITUDES </t>
    </r>
    <r>
      <rPr>
        <sz val="11"/>
        <color rgb="FF000000"/>
        <rFont val="Calibri"/>
        <family val="2"/>
      </rPr>
      <t>(pontuação máxima = 9)</t>
    </r>
  </si>
  <si>
    <r>
      <t xml:space="preserve">ATITUDES </t>
    </r>
    <r>
      <rPr>
        <sz val="11"/>
        <color rgb="FF000000"/>
        <rFont val="Calibri"/>
        <family val="2"/>
      </rPr>
      <t>(pontuação máxima = 27)</t>
    </r>
  </si>
  <si>
    <r>
      <t xml:space="preserve">ATITUDES </t>
    </r>
    <r>
      <rPr>
        <sz val="11"/>
        <color rgb="FF000000"/>
        <rFont val="Calibri"/>
        <family val="2"/>
      </rPr>
      <t>(pontuação máxima = 39)</t>
    </r>
  </si>
  <si>
    <r>
      <t>Básico</t>
    </r>
    <r>
      <rPr>
        <sz val="11"/>
        <color rgb="FF000000"/>
        <rFont val="Calibri"/>
        <family val="2"/>
        <charset val="1"/>
      </rPr>
      <t xml:space="preserve"> </t>
    </r>
  </si>
  <si>
    <r>
      <t>ATITUDES</t>
    </r>
    <r>
      <rPr>
        <sz val="11"/>
        <color rgb="FF000000"/>
        <rFont val="Calibri"/>
        <family val="2"/>
      </rPr>
      <t xml:space="preserve"> (pontuação máxima = 39)</t>
    </r>
  </si>
  <si>
    <t>1. Atua com base no contexto, executando as atividades e procedimentos sob a sua alçada.</t>
  </si>
  <si>
    <t>2. Propõe soluções preventivas e corretivas diante dos riscos e problemas identificados.</t>
  </si>
  <si>
    <t>3. Reporta informações úteis ao bom andamento do trabalho.</t>
  </si>
  <si>
    <t>4. Executa as ações com base nas diretrizes.</t>
  </si>
  <si>
    <t>5. É atento aos detalhes.</t>
  </si>
  <si>
    <t>6. Mantém-se informado.</t>
  </si>
  <si>
    <t>7. Detecta e informa riscos.</t>
  </si>
  <si>
    <t>8. Entende as suas atividades e os impactos perante outras áreas, agindo com interdependência e integração com as mesmas.</t>
  </si>
  <si>
    <t>9. É resiliente.</t>
  </si>
  <si>
    <t>10. Compartilha informações, com as partes envolvidas.</t>
  </si>
  <si>
    <t>11. Compreende as implicações diretas e indiretas nos processos.</t>
  </si>
  <si>
    <r>
      <t xml:space="preserve">I - VISÃO SISTÊMICA: </t>
    </r>
    <r>
      <rPr>
        <sz val="11"/>
        <color rgb="FF000000"/>
        <rFont val="Calibri"/>
        <family val="2"/>
      </rPr>
      <t>Capacidade de compreender a instituição como um organismo vivo e perceber a interação e a interdependência das partes que compõe o todo, interpretando legislação, políticas e procedimentos para adequar os processos e as práticas internas à realidade dos múltiplos cenários (problemas e tendências) e possíveis ações capazes de influenciar as decisões institucionais, entendendo o impacto de cada contribuição no alcance dos resultados de forma efetiva.</t>
    </r>
  </si>
  <si>
    <t>RESULTADO DO FATOR 5.3 - I COMPETÊNCIA VISÃO SISTÊMICA</t>
  </si>
  <si>
    <r>
      <t>ATITUDES</t>
    </r>
    <r>
      <rPr>
        <sz val="11"/>
        <color rgb="FF000000"/>
        <rFont val="Calibri"/>
        <family val="2"/>
      </rPr>
      <t xml:space="preserve"> (pontuação máxima = 33)</t>
    </r>
  </si>
  <si>
    <r>
      <t xml:space="preserve">5.3 COMPETÊNCIAS GERENCIAIS </t>
    </r>
    <r>
      <rPr>
        <sz val="11"/>
        <rFont val="Calibri"/>
        <family val="2"/>
        <charset val="1"/>
      </rPr>
      <t>(pontuação máxima no subitem = 33)</t>
    </r>
  </si>
  <si>
    <r>
      <t xml:space="preserve">ATITUDES </t>
    </r>
    <r>
      <rPr>
        <sz val="11"/>
        <color rgb="FF000000"/>
        <rFont val="Calibri"/>
        <family val="2"/>
      </rPr>
      <t>(pontuação máxima = 33)</t>
    </r>
  </si>
  <si>
    <t>PERÍODO AVALIADO:</t>
  </si>
  <si>
    <t xml:space="preserve"> Assistente de Fiscalização da Defesa Agropecuária - AFDA / GAT</t>
  </si>
  <si>
    <t>Gerente da GAT</t>
  </si>
  <si>
    <t>FORMULÁRIO B - SUPERIOR IMEDIATO / CARGO DE ASSISTENTE DE FISCALIZAÇÃO                                                                                                            DA DEFESA AGROPECUÁRIA - AFDA / GAT</t>
  </si>
  <si>
    <t>FORMULÁRIO A - AUTOAVALIAÇÃO / CARGO DE ASSISTENTE DE FISCALIZAÇÃO                                                                                                                                DA DEFESA AGROPECUÁRIA - AFDA / GAT</t>
  </si>
  <si>
    <t>FORMULÁRIO C - CONSENSO / CARGO DE ASSISTENTE DE FISCALIZAÇÃO                                                                                                                                                        DA DEFESA AGROPECUÁRIA - AFDA / GAT</t>
  </si>
  <si>
    <r>
      <t>ATITUDES</t>
    </r>
    <r>
      <rPr>
        <sz val="11"/>
        <color rgb="FF000000"/>
        <rFont val="Calibri"/>
        <family val="2"/>
      </rPr>
      <t xml:space="preserve"> (pontuação máxima = 12)</t>
    </r>
  </si>
  <si>
    <r>
      <t xml:space="preserve">5.1 COMPETÊNCIAS INSTITUCIONAIS </t>
    </r>
    <r>
      <rPr>
        <sz val="11"/>
        <rFont val="Calibri"/>
        <family val="2"/>
        <charset val="1"/>
      </rPr>
      <t>(pontuação</t>
    </r>
    <r>
      <rPr>
        <b/>
        <sz val="11"/>
        <rFont val="Calibri"/>
        <family val="2"/>
        <charset val="1"/>
      </rPr>
      <t xml:space="preserve"> </t>
    </r>
    <r>
      <rPr>
        <sz val="11"/>
        <rFont val="Calibri"/>
        <family val="2"/>
        <charset val="1"/>
      </rPr>
      <t>máxima no subitem = 99)</t>
    </r>
  </si>
  <si>
    <r>
      <t xml:space="preserve">5 COMPETÊNCIAS </t>
    </r>
    <r>
      <rPr>
        <sz val="11"/>
        <rFont val="Calibri"/>
        <family val="2"/>
        <charset val="1"/>
      </rPr>
      <t>(pontuação total máxima no item = 225)</t>
    </r>
  </si>
  <si>
    <r>
      <t>III – PLANEJAMENTO:</t>
    </r>
    <r>
      <rPr>
        <sz val="11"/>
        <rFont val="Calibri"/>
        <family val="2"/>
        <charset val="1"/>
      </rPr>
      <t xml:space="preserve"> Capacidade de conceber objetivos e resultados, por meio dos processos de planejamento da ADAPAR, considerando a participação das partes interessadas e a disponibilidade de recursos.</t>
    </r>
  </si>
  <si>
    <t>2. Planeja a utilização dos recursos de forma efetiva, considerando a relação custo-benefício.</t>
  </si>
  <si>
    <t xml:space="preserve">3. Utiliza processos e ferramentas de planejamento, com qualidade. </t>
  </si>
  <si>
    <t>4. É proativo e crítico na busca, análise e utilização de dados e informações para planejar.</t>
  </si>
  <si>
    <r>
      <t>3.3 Idoneidade Moral:</t>
    </r>
    <r>
      <rPr>
        <sz val="11"/>
        <rFont val="Calibri"/>
        <family val="2"/>
      </rPr>
      <t xml:space="preserve">  agir com urbanidade, discrição, lealdade e respeito à instituição e à hierarquia e o devido sigilo profissional.</t>
    </r>
  </si>
  <si>
    <t xml:space="preserve">  Assistente de Fiscalização da Defesa Agropecuária - AFDA / GAT</t>
  </si>
  <si>
    <t>ULSA DE GUARAPUAVA</t>
  </si>
  <si>
    <t>ANEXO XVIII à que se refere a Portaria 30 de 08 de fevereiro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</si>
</sst>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amily val="2"/>
      <charset val="1"/>
    </font>
    <font>
      <sz val="11"/>
      <name val="Calibri"/>
      <family val="2"/>
      <charset val="1"/>
    </font>
    <font>
      <b/>
      <sz val="11"/>
      <name val="Calibri"/>
      <family val="2"/>
      <charset val="1"/>
    </font>
    <font>
      <b/>
      <sz val="11"/>
      <color rgb="FF000000"/>
      <name val="Calibri"/>
      <family val="2"/>
      <charset val="1"/>
    </font>
    <font>
      <sz val="11"/>
      <color rgb="FF000000"/>
      <name val="Calibri"/>
      <family val="2"/>
      <charset val="1"/>
    </font>
    <font>
      <sz val="11"/>
      <name val="Calibri"/>
      <family val="2"/>
    </font>
    <font>
      <sz val="11"/>
      <color rgb="FF000000"/>
      <name val="Calibri"/>
      <family val="2"/>
    </font>
    <font>
      <b/>
      <sz val="11"/>
      <color rgb="FF000000"/>
      <name val="Calibri"/>
      <family val="2"/>
    </font>
    <font>
      <b/>
      <vertAlign val="superscript"/>
      <sz val="11"/>
      <color rgb="FF000000"/>
      <name val="Calibri"/>
      <family val="2"/>
    </font>
    <font>
      <b/>
      <sz val="11"/>
      <name val="Calibri"/>
      <family val="2"/>
    </font>
    <font>
      <b/>
      <vertAlign val="superscript"/>
      <sz val="11"/>
      <name val="Calibri"/>
      <family val="2"/>
    </font>
    <font>
      <b/>
      <sz val="11"/>
      <name val="Calibri"/>
      <family val="2"/>
      <scheme val="minor"/>
    </font>
    <font>
      <b/>
      <sz val="14"/>
      <name val="Calibri"/>
      <family val="2"/>
      <charset val="1"/>
    </font>
    <font>
      <b/>
      <sz val="16"/>
      <name val="Calibri"/>
      <family val="2"/>
      <charset val="1"/>
    </font>
    <font>
      <sz val="11"/>
      <color rgb="FF000000"/>
      <name val="Calibri"/>
      <family val="2"/>
      <scheme val="minor"/>
    </font>
    <font>
      <vertAlign val="superscript"/>
      <sz val="11"/>
      <name val="Calibri"/>
      <family val="2"/>
    </font>
    <font>
      <b/>
      <sz val="14"/>
      <color rgb="FF000000"/>
      <name val="Calibri"/>
      <family val="2"/>
      <charset val="1"/>
    </font>
    <font>
      <sz val="11"/>
      <name val="Calibri"/>
      <family val="2"/>
      <scheme val="minor"/>
    </font>
    <font>
      <b/>
      <sz val="12"/>
      <name val="Calibri"/>
      <family val="2"/>
      <scheme val="minor"/>
    </font>
  </fonts>
  <fills count="19">
    <fill>
      <patternFill patternType="none"/>
    </fill>
    <fill>
      <patternFill patternType="gray125"/>
    </fill>
    <fill>
      <patternFill patternType="solid">
        <fgColor rgb="FF808080"/>
        <bgColor rgb="FF969696"/>
      </patternFill>
    </fill>
    <fill>
      <patternFill patternType="solid">
        <fgColor rgb="FFA6A6A6"/>
        <bgColor rgb="FF969696"/>
      </patternFill>
    </fill>
    <fill>
      <patternFill patternType="solid">
        <fgColor rgb="FFBFBFBF"/>
        <bgColor rgb="FFC0C0C0"/>
      </patternFill>
    </fill>
    <fill>
      <patternFill patternType="solid">
        <fgColor rgb="FFFFFFFF"/>
        <bgColor rgb="FFF2F2F2"/>
      </patternFill>
    </fill>
    <fill>
      <patternFill patternType="solid">
        <fgColor rgb="FF969696"/>
        <bgColor rgb="FFA6A6A6"/>
      </patternFill>
    </fill>
    <fill>
      <patternFill patternType="solid">
        <fgColor rgb="FFD9D9D9"/>
        <bgColor rgb="FFE7E6E6"/>
      </patternFill>
    </fill>
    <fill>
      <patternFill patternType="solid">
        <fgColor rgb="FFF2F2F2"/>
        <bgColor rgb="FFE7E6E6"/>
      </patternFill>
    </fill>
    <fill>
      <patternFill patternType="solid">
        <fgColor rgb="FFE2F0D9"/>
        <bgColor rgb="FFE7E6E6"/>
      </patternFill>
    </fill>
    <fill>
      <patternFill patternType="solid">
        <fgColor rgb="FFE7E6E6"/>
        <bgColor rgb="FFE2F0D9"/>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79998168889431442"/>
        <bgColor rgb="FFE7E6E6"/>
      </patternFill>
    </fill>
    <fill>
      <patternFill patternType="solid">
        <fgColor theme="0" tint="-0.14999847407452621"/>
        <bgColor rgb="FFE7E6E6"/>
      </patternFill>
    </fill>
    <fill>
      <patternFill patternType="solid">
        <fgColor theme="4" tint="0.39997558519241921"/>
        <bgColor rgb="FFBFBFBF"/>
      </patternFill>
    </fill>
    <fill>
      <patternFill patternType="solid">
        <fgColor theme="0" tint="-0.249977111117893"/>
        <bgColor indexed="64"/>
      </patternFill>
    </fill>
    <fill>
      <patternFill patternType="solid">
        <fgColor rgb="FF969696"/>
        <bgColor rgb="FF000000"/>
      </patternFill>
    </fill>
    <fill>
      <patternFill patternType="solid">
        <fgColor theme="4" tint="0.59999389629810485"/>
        <bgColor indexed="64"/>
      </patternFill>
    </fill>
  </fills>
  <borders count="67">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medium">
        <color auto="1"/>
      </bottom>
      <diagonal/>
    </border>
    <border>
      <left style="medium">
        <color auto="1"/>
      </left>
      <right style="medium">
        <color auto="1"/>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bottom style="thin">
        <color auto="1"/>
      </bottom>
      <diagonal/>
    </border>
    <border>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right/>
      <top style="thin">
        <color auto="1"/>
      </top>
      <bottom style="medium">
        <color auto="1"/>
      </bottom>
      <diagonal/>
    </border>
    <border>
      <left style="thin">
        <color auto="1"/>
      </left>
      <right/>
      <top style="medium">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style="medium">
        <color auto="1"/>
      </right>
      <top style="medium">
        <color auto="1"/>
      </top>
      <bottom/>
      <diagonal/>
    </border>
    <border>
      <left style="thin">
        <color indexed="64"/>
      </left>
      <right style="thin">
        <color auto="1"/>
      </right>
      <top style="medium">
        <color auto="1"/>
      </top>
      <bottom/>
      <diagonal/>
    </border>
    <border>
      <left/>
      <right style="thin">
        <color auto="1"/>
      </right>
      <top/>
      <bottom/>
      <diagonal/>
    </border>
  </borders>
  <cellStyleXfs count="2">
    <xf numFmtId="0" fontId="0" fillId="0" borderId="0"/>
    <xf numFmtId="9" fontId="4" fillId="0" borderId="0" applyBorder="0" applyProtection="0"/>
  </cellStyleXfs>
  <cellXfs count="349">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2" fillId="5" borderId="14" xfId="0" applyFont="1" applyFill="1" applyBorder="1" applyAlignment="1">
      <alignment horizontal="left" vertical="center" wrapText="1"/>
    </xf>
    <xf numFmtId="0" fontId="0" fillId="5" borderId="0" xfId="0" applyFill="1" applyAlignment="1">
      <alignment horizontal="center" vertical="center" wrapText="1"/>
    </xf>
    <xf numFmtId="0" fontId="0" fillId="5" borderId="0" xfId="0" applyFill="1" applyAlignment="1">
      <alignment vertical="center" wrapText="1"/>
    </xf>
    <xf numFmtId="0" fontId="2" fillId="0" borderId="10" xfId="0" applyFont="1" applyBorder="1" applyAlignment="1">
      <alignment horizontal="center" vertical="center" wrapText="1"/>
    </xf>
    <xf numFmtId="0" fontId="3" fillId="8" borderId="14" xfId="0" applyFont="1" applyFill="1" applyBorder="1" applyAlignment="1">
      <alignment horizontal="right" vertical="center" wrapText="1"/>
    </xf>
    <xf numFmtId="0" fontId="2" fillId="10" borderId="4" xfId="0" applyFont="1" applyFill="1" applyBorder="1" applyAlignment="1">
      <alignment horizontal="right" vertical="center" wrapText="1"/>
    </xf>
    <xf numFmtId="0" fontId="2" fillId="10" borderId="5" xfId="0" applyFont="1" applyFill="1" applyBorder="1" applyAlignment="1">
      <alignment horizontal="right" vertical="center" wrapText="1"/>
    </xf>
    <xf numFmtId="1" fontId="2" fillId="10" borderId="10" xfId="0" applyNumberFormat="1" applyFont="1" applyFill="1" applyBorder="1" applyAlignment="1">
      <alignment horizontal="center" vertical="center" wrapText="1"/>
    </xf>
    <xf numFmtId="0" fontId="3" fillId="8" borderId="2" xfId="0" applyFont="1" applyFill="1" applyBorder="1" applyAlignment="1">
      <alignment horizontal="right" vertical="center" wrapText="1"/>
    </xf>
    <xf numFmtId="9" fontId="0" fillId="0" borderId="0" xfId="1" applyFont="1" applyBorder="1" applyAlignment="1" applyProtection="1">
      <alignment horizontal="center" vertical="center" wrapText="1"/>
    </xf>
    <xf numFmtId="9" fontId="0" fillId="0" borderId="0" xfId="1" applyFont="1" applyBorder="1" applyAlignment="1" applyProtection="1">
      <alignment vertical="center" wrapText="1"/>
    </xf>
    <xf numFmtId="0" fontId="3" fillId="4" borderId="1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8" borderId="22" xfId="0" applyFont="1" applyFill="1" applyBorder="1" applyAlignment="1">
      <alignment horizontal="right" vertical="center" wrapText="1"/>
    </xf>
    <xf numFmtId="1" fontId="3" fillId="0" borderId="23" xfId="0" applyNumberFormat="1" applyFont="1" applyBorder="1" applyAlignment="1">
      <alignment horizontal="center" vertical="center" wrapText="1"/>
    </xf>
    <xf numFmtId="2" fontId="3" fillId="0" borderId="15" xfId="0" applyNumberFormat="1" applyFont="1" applyBorder="1" applyAlignment="1">
      <alignment horizontal="center" vertical="center" wrapText="1"/>
    </xf>
    <xf numFmtId="0" fontId="0" fillId="0" borderId="0" xfId="1" applyNumberFormat="1" applyFont="1" applyBorder="1" applyAlignment="1" applyProtection="1">
      <alignment horizontal="center" vertical="center" wrapText="1"/>
    </xf>
    <xf numFmtId="0" fontId="2" fillId="4" borderId="10" xfId="0" applyFont="1" applyFill="1" applyBorder="1" applyAlignment="1">
      <alignment horizontal="center" vertical="center" wrapText="1"/>
    </xf>
    <xf numFmtId="0" fontId="0" fillId="5" borderId="2" xfId="0" applyFill="1" applyBorder="1" applyAlignment="1">
      <alignment horizontal="justify" vertical="center" wrapText="1"/>
    </xf>
    <xf numFmtId="0" fontId="0" fillId="5" borderId="0" xfId="0" applyFill="1" applyAlignment="1">
      <alignment horizontal="justify" vertical="center" wrapText="1"/>
    </xf>
    <xf numFmtId="1" fontId="3" fillId="0" borderId="0" xfId="0" applyNumberFormat="1" applyFont="1" applyAlignment="1">
      <alignment horizontal="center" vertical="center" wrapText="1"/>
    </xf>
    <xf numFmtId="0" fontId="3" fillId="0" borderId="3" xfId="0" applyFont="1" applyBorder="1" applyAlignment="1">
      <alignment horizontal="center" vertical="center" wrapText="1"/>
    </xf>
    <xf numFmtId="0" fontId="3" fillId="7" borderId="25" xfId="0" applyFont="1" applyFill="1" applyBorder="1" applyAlignment="1">
      <alignment horizontal="center" vertical="center" wrapText="1"/>
    </xf>
    <xf numFmtId="0" fontId="2" fillId="0" borderId="23" xfId="0" applyFont="1" applyBorder="1" applyAlignment="1">
      <alignment horizontal="center" vertical="center" wrapText="1"/>
    </xf>
    <xf numFmtId="0" fontId="0" fillId="5" borderId="28" xfId="0" applyFill="1" applyBorder="1" applyAlignment="1">
      <alignment horizontal="justify" vertical="center" wrapText="1"/>
    </xf>
    <xf numFmtId="0" fontId="3" fillId="8" borderId="29" xfId="0" applyFont="1" applyFill="1" applyBorder="1" applyAlignment="1">
      <alignment horizontal="right" vertical="center" wrapText="1"/>
    </xf>
    <xf numFmtId="1" fontId="3" fillId="0" borderId="9" xfId="0" applyNumberFormat="1" applyFont="1" applyBorder="1" applyAlignment="1">
      <alignment horizontal="center" vertical="center" wrapText="1"/>
    </xf>
    <xf numFmtId="0" fontId="2" fillId="0" borderId="22" xfId="0" applyFont="1" applyBorder="1" applyAlignment="1">
      <alignment vertical="center" wrapText="1"/>
    </xf>
    <xf numFmtId="0" fontId="2" fillId="11" borderId="23" xfId="0" applyFont="1" applyFill="1" applyBorder="1" applyAlignment="1">
      <alignment horizontal="center" vertical="center" wrapText="1"/>
    </xf>
    <xf numFmtId="2" fontId="3" fillId="11" borderId="15" xfId="0" applyNumberFormat="1" applyFont="1" applyFill="1" applyBorder="1" applyAlignment="1">
      <alignment horizontal="center" vertical="center" wrapText="1"/>
    </xf>
    <xf numFmtId="1" fontId="3" fillId="11" borderId="26" xfId="0" applyNumberFormat="1" applyFont="1" applyFill="1" applyBorder="1" applyAlignment="1">
      <alignment horizontal="center" vertical="center" wrapText="1"/>
    </xf>
    <xf numFmtId="1" fontId="2" fillId="11" borderId="23" xfId="0" applyNumberFormat="1" applyFont="1" applyFill="1" applyBorder="1" applyAlignment="1">
      <alignment horizontal="center" vertical="center" wrapText="1"/>
    </xf>
    <xf numFmtId="0" fontId="3" fillId="14" borderId="36" xfId="0" applyFont="1" applyFill="1" applyBorder="1" applyAlignment="1">
      <alignment horizontal="center" vertical="center" wrapText="1"/>
    </xf>
    <xf numFmtId="0" fontId="3" fillId="14" borderId="37" xfId="0" applyFont="1" applyFill="1" applyBorder="1" applyAlignment="1">
      <alignment horizontal="center" vertical="center" wrapText="1"/>
    </xf>
    <xf numFmtId="0" fontId="2" fillId="0" borderId="14" xfId="0" applyFont="1" applyBorder="1" applyAlignment="1">
      <alignment horizontal="left" vertical="center" wrapText="1"/>
    </xf>
    <xf numFmtId="0" fontId="3" fillId="8" borderId="48" xfId="0" applyFont="1" applyFill="1" applyBorder="1" applyAlignment="1">
      <alignment horizontal="right" vertical="center" wrapText="1"/>
    </xf>
    <xf numFmtId="0" fontId="3" fillId="14" borderId="19" xfId="0" applyFont="1" applyFill="1" applyBorder="1" applyAlignment="1">
      <alignment horizontal="center" vertical="center" wrapText="1"/>
    </xf>
    <xf numFmtId="0" fontId="3" fillId="8" borderId="30" xfId="0" applyFont="1" applyFill="1" applyBorder="1" applyAlignment="1">
      <alignment horizontal="right" vertical="center" wrapText="1"/>
    </xf>
    <xf numFmtId="0" fontId="3" fillId="0" borderId="26" xfId="0" applyFont="1" applyBorder="1" applyAlignment="1">
      <alignment horizontal="center" vertical="center" wrapText="1"/>
    </xf>
    <xf numFmtId="0" fontId="9" fillId="0" borderId="22" xfId="0" applyFont="1" applyBorder="1" applyAlignment="1">
      <alignment horizontal="left" vertical="center" wrapText="1"/>
    </xf>
    <xf numFmtId="0" fontId="9" fillId="14" borderId="19" xfId="0" applyFont="1" applyFill="1" applyBorder="1" applyAlignment="1">
      <alignment horizontal="center" vertical="center" wrapText="1"/>
    </xf>
    <xf numFmtId="0" fontId="11" fillId="16" borderId="19" xfId="0" applyFont="1" applyFill="1" applyBorder="1" applyAlignment="1">
      <alignment horizontal="center" vertical="center" wrapText="1"/>
    </xf>
    <xf numFmtId="0" fontId="3" fillId="0" borderId="22" xfId="0" applyFont="1" applyBorder="1" applyAlignment="1">
      <alignment horizontal="left" vertical="center" wrapText="1"/>
    </xf>
    <xf numFmtId="2" fontId="3" fillId="0" borderId="10" xfId="0" applyNumberFormat="1" applyFont="1" applyBorder="1" applyAlignment="1">
      <alignment horizontal="center" vertical="center" wrapText="1"/>
    </xf>
    <xf numFmtId="0" fontId="3" fillId="0" borderId="14" xfId="0" applyFont="1" applyBorder="1" applyAlignment="1">
      <alignment horizontal="left" vertical="center" wrapText="1"/>
    </xf>
    <xf numFmtId="0" fontId="3" fillId="0" borderId="20" xfId="0" applyFont="1" applyBorder="1" applyAlignment="1">
      <alignment horizontal="left" vertical="center" wrapText="1"/>
    </xf>
    <xf numFmtId="1" fontId="3" fillId="0" borderId="55" xfId="0" applyNumberFormat="1" applyFont="1" applyBorder="1" applyAlignment="1">
      <alignment horizontal="center" vertical="center" wrapText="1"/>
    </xf>
    <xf numFmtId="2" fontId="3" fillId="0" borderId="21" xfId="0" applyNumberFormat="1" applyFont="1" applyBorder="1" applyAlignment="1">
      <alignment horizontal="center" vertical="center" wrapText="1"/>
    </xf>
    <xf numFmtId="0" fontId="3" fillId="10" borderId="31"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2" fillId="10" borderId="37" xfId="0" applyFont="1" applyFill="1" applyBorder="1" applyAlignment="1">
      <alignment horizontal="center" vertical="center" wrapText="1"/>
    </xf>
    <xf numFmtId="1" fontId="2" fillId="0" borderId="23" xfId="0" applyNumberFormat="1" applyFont="1" applyBorder="1" applyAlignment="1">
      <alignment horizontal="center" vertical="center" wrapText="1"/>
    </xf>
    <xf numFmtId="0" fontId="2" fillId="0" borderId="38" xfId="0" applyFont="1" applyBorder="1" applyAlignment="1">
      <alignment vertical="center" wrapText="1"/>
    </xf>
    <xf numFmtId="0" fontId="2" fillId="0" borderId="20" xfId="0" applyFont="1" applyBorder="1" applyAlignment="1">
      <alignment vertical="center" wrapText="1"/>
    </xf>
    <xf numFmtId="2" fontId="3" fillId="0" borderId="56" xfId="0" applyNumberFormat="1" applyFont="1" applyBorder="1" applyAlignment="1">
      <alignment horizontal="center" vertical="center" wrapText="1"/>
    </xf>
    <xf numFmtId="0" fontId="2" fillId="0" borderId="10" xfId="0"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2" fillId="0" borderId="28" xfId="0" applyFont="1" applyBorder="1" applyAlignment="1">
      <alignment vertical="center" wrapText="1"/>
    </xf>
    <xf numFmtId="0" fontId="2" fillId="0" borderId="33" xfId="0" applyFont="1" applyBorder="1" applyAlignment="1">
      <alignment vertical="center" wrapText="1"/>
    </xf>
    <xf numFmtId="0" fontId="3" fillId="7" borderId="55"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3" fillId="14" borderId="25" xfId="0" applyFont="1" applyFill="1" applyBorder="1" applyAlignment="1">
      <alignment horizontal="center" vertical="center" wrapText="1"/>
    </xf>
    <xf numFmtId="0" fontId="5" fillId="0" borderId="23"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0" fillId="0" borderId="0" xfId="0" applyAlignment="1">
      <alignment horizontal="center" vertical="center"/>
    </xf>
    <xf numFmtId="0" fontId="14" fillId="0" borderId="0" xfId="0" applyFont="1" applyAlignment="1">
      <alignment horizontal="center" vertical="center"/>
    </xf>
    <xf numFmtId="0" fontId="2" fillId="0" borderId="42" xfId="0" applyFont="1" applyBorder="1" applyAlignment="1">
      <alignment vertical="center" wrapText="1"/>
    </xf>
    <xf numFmtId="0" fontId="2" fillId="0" borderId="14" xfId="0" applyFont="1" applyBorder="1" applyAlignment="1">
      <alignment vertical="center" wrapText="1"/>
    </xf>
    <xf numFmtId="0" fontId="3" fillId="14" borderId="65" xfId="0" applyFont="1" applyFill="1" applyBorder="1" applyAlignment="1">
      <alignment horizontal="center" vertical="center" wrapText="1"/>
    </xf>
    <xf numFmtId="0" fontId="3" fillId="14" borderId="64" xfId="0" applyFont="1" applyFill="1" applyBorder="1" applyAlignment="1">
      <alignment horizontal="center" vertical="center" wrapText="1"/>
    </xf>
    <xf numFmtId="0" fontId="9" fillId="0" borderId="9" xfId="0" applyFont="1" applyBorder="1" applyAlignment="1">
      <alignment vertical="center"/>
    </xf>
    <xf numFmtId="0" fontId="9" fillId="0" borderId="23" xfId="0" applyFont="1" applyBorder="1" applyAlignment="1">
      <alignment horizontal="right" vertical="center"/>
    </xf>
    <xf numFmtId="0" fontId="9" fillId="0" borderId="9" xfId="0" applyFont="1" applyBorder="1" applyAlignment="1">
      <alignment horizontal="right" vertical="center"/>
    </xf>
    <xf numFmtId="0" fontId="9" fillId="0" borderId="22" xfId="0" applyFont="1" applyBorder="1" applyAlignment="1">
      <alignment vertical="center"/>
    </xf>
    <xf numFmtId="0" fontId="9" fillId="0" borderId="14" xfId="0" applyFont="1" applyBorder="1" applyAlignment="1">
      <alignment vertical="center"/>
    </xf>
    <xf numFmtId="0" fontId="16" fillId="7" borderId="31" xfId="0" applyFont="1" applyFill="1" applyBorder="1" applyAlignment="1">
      <alignment horizontal="center" vertical="center" wrapText="1"/>
    </xf>
    <xf numFmtId="2" fontId="16" fillId="7" borderId="32" xfId="0" applyNumberFormat="1" applyFont="1" applyFill="1" applyBorder="1" applyAlignment="1">
      <alignment horizontal="center" vertical="center" wrapText="1"/>
    </xf>
    <xf numFmtId="0" fontId="5" fillId="0" borderId="23"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2" fillId="4" borderId="19"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0" fillId="18" borderId="0" xfId="0" applyFill="1" applyAlignment="1">
      <alignment horizontal="center" vertical="center" wrapText="1"/>
    </xf>
    <xf numFmtId="0" fontId="0" fillId="18" borderId="0" xfId="0" applyFill="1" applyAlignment="1">
      <alignment horizontal="center" vertical="center"/>
    </xf>
    <xf numFmtId="0" fontId="11" fillId="0" borderId="22" xfId="0" applyFont="1" applyBorder="1" applyAlignment="1">
      <alignment horizontal="left" vertical="center" wrapText="1"/>
    </xf>
    <xf numFmtId="0" fontId="0" fillId="0" borderId="0" xfId="0" applyAlignment="1">
      <alignment horizontal="center"/>
    </xf>
    <xf numFmtId="0" fontId="18" fillId="0" borderId="0" xfId="0" applyFont="1" applyAlignment="1">
      <alignment horizontal="center" vertical="center" wrapText="1"/>
    </xf>
    <xf numFmtId="0" fontId="18" fillId="0" borderId="26" xfId="0" applyFont="1" applyBorder="1" applyAlignment="1">
      <alignment horizontal="center" vertical="center" wrapText="1"/>
    </xf>
    <xf numFmtId="0" fontId="2" fillId="7" borderId="4" xfId="0" applyFont="1" applyFill="1" applyBorder="1" applyAlignment="1">
      <alignment horizontal="right" vertical="center" wrapText="1"/>
    </xf>
    <xf numFmtId="0" fontId="6" fillId="0" borderId="35" xfId="0" applyFont="1" applyBorder="1" applyAlignment="1" applyProtection="1">
      <alignment horizontal="left" vertical="top" wrapText="1"/>
      <protection locked="0"/>
    </xf>
    <xf numFmtId="0" fontId="2" fillId="4" borderId="18" xfId="0" applyFont="1" applyFill="1" applyBorder="1" applyAlignment="1">
      <alignment horizontal="justify" vertical="center" wrapText="1"/>
    </xf>
    <xf numFmtId="0" fontId="1" fillId="0" borderId="22"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59" xfId="0" applyFont="1" applyBorder="1" applyAlignment="1">
      <alignment horizontal="left" vertical="center" wrapText="1"/>
    </xf>
    <xf numFmtId="0" fontId="2" fillId="4" borderId="20" xfId="0" applyFont="1" applyFill="1" applyBorder="1" applyAlignment="1">
      <alignment horizontal="left"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1" fillId="0" borderId="17"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0" borderId="8" xfId="0" applyFont="1" applyBorder="1" applyAlignment="1">
      <alignment horizontal="justify" vertical="center" wrapText="1"/>
    </xf>
    <xf numFmtId="0" fontId="5" fillId="0" borderId="22" xfId="0" applyFont="1" applyBorder="1" applyAlignment="1">
      <alignment horizontal="left" vertical="center" wrapText="1"/>
    </xf>
    <xf numFmtId="0" fontId="17" fillId="0" borderId="14" xfId="0" applyFont="1" applyBorder="1" applyAlignment="1">
      <alignment horizontal="center" vertical="center" wrapText="1"/>
    </xf>
    <xf numFmtId="0" fontId="17" fillId="0" borderId="23" xfId="0" applyFont="1" applyBorder="1" applyAlignment="1">
      <alignment horizontal="center" vertical="center" wrapText="1"/>
    </xf>
    <xf numFmtId="0" fontId="2" fillId="4" borderId="22" xfId="0" applyFont="1" applyFill="1" applyBorder="1" applyAlignment="1">
      <alignment horizontal="left" vertical="center" wrapText="1"/>
    </xf>
    <xf numFmtId="0" fontId="0" fillId="0" borderId="55" xfId="0" applyBorder="1" applyAlignment="1">
      <alignment horizontal="center" vertical="center" wrapText="1"/>
    </xf>
    <xf numFmtId="0" fontId="0" fillId="0" borderId="21" xfId="0" applyBorder="1" applyAlignment="1">
      <alignment horizontal="center" vertical="center" wrapText="1"/>
    </xf>
    <xf numFmtId="0" fontId="17" fillId="0" borderId="22" xfId="0" applyFont="1" applyBorder="1" applyAlignment="1">
      <alignment horizontal="center" vertical="center" wrapText="1"/>
    </xf>
    <xf numFmtId="0" fontId="17"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3" fillId="2" borderId="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32" xfId="0" applyFont="1" applyBorder="1" applyAlignment="1">
      <alignment horizontal="center" vertical="center" wrapText="1"/>
    </xf>
    <xf numFmtId="0" fontId="5" fillId="0" borderId="33" xfId="0" applyFont="1" applyBorder="1" applyAlignment="1" applyProtection="1">
      <alignment horizontal="left" vertical="center" wrapText="1"/>
      <protection locked="0"/>
    </xf>
    <xf numFmtId="0" fontId="5" fillId="0" borderId="60" xfId="0" applyFont="1" applyBorder="1" applyAlignment="1" applyProtection="1">
      <alignment horizontal="left" vertical="center" wrapText="1"/>
      <protection locked="0"/>
    </xf>
    <xf numFmtId="0" fontId="5" fillId="0" borderId="56" xfId="0" applyFont="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56" xfId="0" applyFont="1" applyFill="1" applyBorder="1" applyAlignment="1" applyProtection="1">
      <alignment horizontal="left" vertical="center" wrapText="1"/>
      <protection locked="0"/>
    </xf>
    <xf numFmtId="0" fontId="1" fillId="0" borderId="40" xfId="0" applyFont="1" applyBorder="1" applyAlignment="1">
      <alignment horizontal="left" vertical="center" wrapText="1"/>
    </xf>
    <xf numFmtId="0" fontId="1" fillId="0" borderId="39" xfId="0" applyFont="1" applyBorder="1" applyAlignment="1">
      <alignment horizontal="left" vertical="center" wrapText="1"/>
    </xf>
    <xf numFmtId="0" fontId="1" fillId="0" borderId="32" xfId="0" applyFont="1" applyBorder="1" applyAlignment="1">
      <alignment horizontal="left" vertical="center" wrapText="1"/>
    </xf>
    <xf numFmtId="0" fontId="2" fillId="4" borderId="18" xfId="0" applyFont="1" applyFill="1" applyBorder="1" applyAlignment="1">
      <alignment horizontal="left" vertical="center" wrapText="1"/>
    </xf>
    <xf numFmtId="0" fontId="2" fillId="0" borderId="17" xfId="0" applyFont="1" applyBorder="1" applyAlignment="1">
      <alignment horizontal="center" vertical="center" wrapText="1"/>
    </xf>
    <xf numFmtId="0" fontId="2" fillId="4" borderId="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5" fillId="0" borderId="55"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 fillId="0" borderId="1" xfId="0" applyFont="1" applyBorder="1" applyAlignment="1">
      <alignment horizontal="center" vertical="center" wrapText="1"/>
    </xf>
    <xf numFmtId="0" fontId="2" fillId="6" borderId="8"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17" fillId="0" borderId="20" xfId="0" applyFont="1" applyBorder="1" applyAlignment="1">
      <alignment horizontal="center" vertical="center" wrapText="1"/>
    </xf>
    <xf numFmtId="0" fontId="17" fillId="0" borderId="55" xfId="0" applyFont="1" applyBorder="1" applyAlignment="1">
      <alignment horizontal="center" vertical="center" wrapText="1"/>
    </xf>
    <xf numFmtId="0" fontId="2" fillId="0" borderId="8" xfId="0" applyFont="1" applyBorder="1" applyAlignment="1">
      <alignment horizontal="center" vertical="center" wrapText="1"/>
    </xf>
    <xf numFmtId="0" fontId="3" fillId="14" borderId="18" xfId="0" applyFont="1" applyFill="1" applyBorder="1" applyAlignment="1">
      <alignment horizontal="center" vertical="center" wrapText="1"/>
    </xf>
    <xf numFmtId="0" fontId="0" fillId="9" borderId="29" xfId="0" applyFill="1" applyBorder="1" applyAlignment="1">
      <alignment horizontal="left" vertical="center" wrapText="1"/>
    </xf>
    <xf numFmtId="0" fontId="0" fillId="9" borderId="44" xfId="0" applyFill="1" applyBorder="1" applyAlignment="1">
      <alignment horizontal="left" vertical="center" wrapText="1"/>
    </xf>
    <xf numFmtId="0" fontId="1" fillId="0" borderId="24" xfId="0" applyFont="1" applyBorder="1" applyAlignment="1">
      <alignment horizontal="justify" vertical="center" wrapText="1"/>
    </xf>
    <xf numFmtId="0" fontId="0" fillId="9" borderId="42" xfId="0" applyFill="1" applyBorder="1" applyAlignment="1">
      <alignment horizontal="left" vertical="center" wrapText="1"/>
    </xf>
    <xf numFmtId="0" fontId="0" fillId="9" borderId="43" xfId="0" applyFill="1" applyBorder="1" applyAlignment="1">
      <alignment horizontal="left" vertical="center" wrapText="1"/>
    </xf>
    <xf numFmtId="0" fontId="2" fillId="9" borderId="30" xfId="0" applyFont="1" applyFill="1" applyBorder="1" applyAlignment="1">
      <alignment horizontal="center" vertical="center" wrapText="1"/>
    </xf>
    <xf numFmtId="0" fontId="2" fillId="9" borderId="34" xfId="0" applyFont="1" applyFill="1" applyBorder="1" applyAlignment="1">
      <alignment horizontal="center" vertical="center" wrapText="1"/>
    </xf>
    <xf numFmtId="2" fontId="2" fillId="9" borderId="49" xfId="0" applyNumberFormat="1" applyFont="1" applyFill="1" applyBorder="1" applyAlignment="1">
      <alignment horizontal="center" vertical="center" wrapText="1"/>
    </xf>
    <xf numFmtId="2" fontId="2" fillId="9" borderId="35" xfId="0" applyNumberFormat="1" applyFont="1" applyFill="1" applyBorder="1" applyAlignment="1">
      <alignment horizontal="center" vertical="center" wrapText="1"/>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0" fillId="0" borderId="50" xfId="0" applyBorder="1" applyAlignment="1">
      <alignment horizontal="center" vertical="center" wrapText="1"/>
    </xf>
    <xf numFmtId="0" fontId="0" fillId="0" borderId="22" xfId="0" applyBorder="1" applyAlignment="1">
      <alignment horizontal="left" vertical="center" wrapText="1"/>
    </xf>
    <xf numFmtId="0" fontId="11" fillId="16" borderId="52" xfId="0" applyFont="1" applyFill="1" applyBorder="1" applyAlignment="1">
      <alignment horizontal="center" vertical="center" wrapText="1"/>
    </xf>
    <xf numFmtId="0" fontId="11" fillId="16" borderId="53" xfId="0" applyFont="1" applyFill="1" applyBorder="1" applyAlignment="1">
      <alignment horizontal="center" vertical="center" wrapText="1"/>
    </xf>
    <xf numFmtId="0" fontId="11" fillId="16" borderId="54" xfId="0" applyFont="1" applyFill="1" applyBorder="1" applyAlignment="1">
      <alignment horizontal="center" vertical="center" wrapText="1"/>
    </xf>
    <xf numFmtId="0" fontId="6" fillId="5" borderId="29" xfId="0" applyFont="1" applyFill="1" applyBorder="1" applyAlignment="1">
      <alignment horizontal="left" vertical="center" wrapText="1"/>
    </xf>
    <xf numFmtId="0" fontId="0" fillId="5" borderId="26" xfId="0" applyFill="1" applyBorder="1" applyAlignment="1">
      <alignment horizontal="left" vertical="center" wrapText="1"/>
    </xf>
    <xf numFmtId="0" fontId="0" fillId="5" borderId="50" xfId="0" applyFill="1" applyBorder="1" applyAlignment="1">
      <alignment horizontal="left" vertical="center" wrapText="1"/>
    </xf>
    <xf numFmtId="9" fontId="0" fillId="0" borderId="22" xfId="1" applyFont="1" applyBorder="1" applyAlignment="1" applyProtection="1">
      <alignment horizontal="left" vertical="center" wrapText="1"/>
    </xf>
    <xf numFmtId="0" fontId="3" fillId="14" borderId="25" xfId="0" applyFont="1" applyFill="1" applyBorder="1" applyAlignment="1">
      <alignment horizontal="center" vertical="center" wrapText="1"/>
    </xf>
    <xf numFmtId="0" fontId="0" fillId="12" borderId="29" xfId="0" applyFill="1" applyBorder="1" applyAlignment="1">
      <alignment horizontal="left" vertical="center" wrapText="1"/>
    </xf>
    <xf numFmtId="0" fontId="0" fillId="12" borderId="26" xfId="0" applyFill="1" applyBorder="1" applyAlignment="1">
      <alignment horizontal="left" vertical="center" wrapText="1"/>
    </xf>
    <xf numFmtId="0" fontId="1" fillId="5" borderId="8" xfId="0" applyFont="1" applyFill="1" applyBorder="1" applyAlignment="1">
      <alignment horizontal="left" vertical="center" wrapText="1"/>
    </xf>
    <xf numFmtId="0" fontId="2" fillId="15" borderId="17" xfId="0" applyFont="1" applyFill="1" applyBorder="1" applyAlignment="1">
      <alignment horizontal="center" vertical="center" wrapText="1"/>
    </xf>
    <xf numFmtId="0" fontId="3" fillId="0" borderId="16" xfId="0" applyFont="1" applyBorder="1" applyAlignment="1">
      <alignment horizontal="left" vertical="center" wrapText="1"/>
    </xf>
    <xf numFmtId="0" fontId="0" fillId="12" borderId="42" xfId="0" applyFill="1" applyBorder="1" applyAlignment="1">
      <alignment horizontal="left" vertical="center" wrapText="1"/>
    </xf>
    <xf numFmtId="0" fontId="0" fillId="12" borderId="45" xfId="0" applyFill="1" applyBorder="1" applyAlignment="1">
      <alignment horizontal="left" vertical="center" wrapText="1"/>
    </xf>
    <xf numFmtId="1" fontId="3" fillId="9" borderId="30" xfId="0" applyNumberFormat="1" applyFont="1" applyFill="1" applyBorder="1" applyAlignment="1">
      <alignment horizontal="center" vertical="center" wrapText="1"/>
    </xf>
    <xf numFmtId="1" fontId="3" fillId="9" borderId="34" xfId="0" applyNumberFormat="1" applyFont="1" applyFill="1" applyBorder="1" applyAlignment="1">
      <alignment horizontal="center" vertical="center" wrapText="1"/>
    </xf>
    <xf numFmtId="2" fontId="3" fillId="9" borderId="49" xfId="0" applyNumberFormat="1" applyFont="1" applyFill="1" applyBorder="1" applyAlignment="1">
      <alignment horizontal="center" vertical="center" wrapText="1"/>
    </xf>
    <xf numFmtId="2" fontId="3" fillId="9" borderId="35" xfId="0" applyNumberFormat="1"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5" fillId="5" borderId="2"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3" xfId="0" applyFont="1" applyFill="1" applyBorder="1" applyAlignment="1">
      <alignment horizontal="left" vertical="center" wrapText="1"/>
    </xf>
    <xf numFmtId="0" fontId="9" fillId="5" borderId="2" xfId="0" applyFont="1" applyFill="1" applyBorder="1" applyAlignment="1">
      <alignment horizontal="left" vertical="center" wrapText="1"/>
    </xf>
    <xf numFmtId="0" fontId="2" fillId="4" borderId="22"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0" borderId="31"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4" borderId="20"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2" xfId="0" applyFont="1" applyBorder="1" applyAlignment="1">
      <alignment horizontal="center" vertical="center" wrapText="1"/>
    </xf>
    <xf numFmtId="0" fontId="3" fillId="7" borderId="42"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2" fillId="0" borderId="16" xfId="0" applyFont="1" applyBorder="1" applyAlignment="1">
      <alignment horizontal="justify"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59" xfId="0" applyBorder="1" applyAlignment="1">
      <alignment horizontal="left" vertical="center" wrapText="1"/>
    </xf>
    <xf numFmtId="0" fontId="3" fillId="7" borderId="46" xfId="0" applyFont="1" applyFill="1" applyBorder="1" applyAlignment="1">
      <alignment horizontal="center" vertical="center" wrapText="1"/>
    </xf>
    <xf numFmtId="0" fontId="3" fillId="7" borderId="47" xfId="0" applyFont="1" applyFill="1" applyBorder="1" applyAlignment="1">
      <alignment horizontal="center" vertical="center" wrapText="1"/>
    </xf>
    <xf numFmtId="0" fontId="0" fillId="5" borderId="13" xfId="0" applyFill="1" applyBorder="1" applyAlignment="1">
      <alignment horizontal="center" vertical="center" wrapText="1"/>
    </xf>
    <xf numFmtId="0" fontId="2" fillId="15" borderId="24" xfId="0" applyFont="1" applyFill="1" applyBorder="1" applyAlignment="1">
      <alignment horizontal="center" vertical="center" wrapText="1"/>
    </xf>
    <xf numFmtId="0" fontId="3" fillId="0" borderId="24" xfId="0" applyFont="1" applyBorder="1" applyAlignment="1">
      <alignment horizontal="left"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32" xfId="0" applyBorder="1" applyAlignment="1">
      <alignment horizontal="center" vertical="center" wrapText="1"/>
    </xf>
    <xf numFmtId="0" fontId="0" fillId="5" borderId="39" xfId="0" applyFill="1" applyBorder="1" applyAlignment="1">
      <alignment horizontal="center" vertical="center" wrapText="1"/>
    </xf>
    <xf numFmtId="0" fontId="0" fillId="5" borderId="32" xfId="0" applyFill="1" applyBorder="1" applyAlignment="1">
      <alignment horizontal="center" vertical="center" wrapText="1"/>
    </xf>
    <xf numFmtId="0" fontId="3" fillId="0" borderId="17" xfId="0" applyFont="1" applyBorder="1" applyAlignment="1">
      <alignment horizontal="center" vertical="center" wrapText="1"/>
    </xf>
    <xf numFmtId="0" fontId="16" fillId="7" borderId="1" xfId="0" applyFont="1" applyFill="1" applyBorder="1" applyAlignment="1">
      <alignment horizontal="center" vertical="center" wrapText="1"/>
    </xf>
    <xf numFmtId="0" fontId="0" fillId="0" borderId="17" xfId="0" applyBorder="1" applyAlignment="1">
      <alignment horizontal="left" vertical="center" wrapText="1"/>
    </xf>
    <xf numFmtId="0" fontId="2" fillId="7" borderId="46"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2" fillId="15" borderId="1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66" xfId="0" applyFont="1" applyFill="1" applyBorder="1" applyAlignment="1">
      <alignment horizontal="center"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59" xfId="0" applyFont="1" applyBorder="1" applyAlignment="1">
      <alignment horizontal="left" vertical="center" wrapText="1"/>
    </xf>
    <xf numFmtId="0" fontId="2" fillId="6"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6" fillId="5" borderId="7" xfId="0" applyFont="1" applyFill="1" applyBorder="1" applyAlignment="1" applyProtection="1">
      <alignment horizontal="center" vertical="center" wrapText="1"/>
      <protection locked="0"/>
    </xf>
    <xf numFmtId="0" fontId="3" fillId="6" borderId="8"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3" xfId="0" applyFont="1" applyBorder="1" applyAlignment="1">
      <alignment horizontal="center" vertical="center" wrapText="1"/>
    </xf>
    <xf numFmtId="0" fontId="3" fillId="4" borderId="25"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0" fillId="12" borderId="46" xfId="0" applyFill="1" applyBorder="1" applyAlignment="1">
      <alignment horizontal="left" vertical="center" wrapText="1"/>
    </xf>
    <xf numFmtId="0" fontId="0" fillId="12" borderId="57" xfId="0" applyFill="1" applyBorder="1" applyAlignment="1">
      <alignment horizontal="left" vertical="center" wrapText="1"/>
    </xf>
    <xf numFmtId="1" fontId="2" fillId="12" borderId="65" xfId="0" applyNumberFormat="1" applyFont="1" applyFill="1" applyBorder="1" applyAlignment="1">
      <alignment horizontal="center" vertical="center" wrapText="1"/>
    </xf>
    <xf numFmtId="1" fontId="2" fillId="12" borderId="34" xfId="0" applyNumberFormat="1" applyFont="1" applyFill="1" applyBorder="1" applyAlignment="1">
      <alignment horizontal="center" vertical="center" wrapText="1"/>
    </xf>
    <xf numFmtId="2" fontId="3" fillId="13" borderId="64" xfId="0" applyNumberFormat="1" applyFont="1" applyFill="1" applyBorder="1" applyAlignment="1">
      <alignment horizontal="center" vertical="center" wrapText="1"/>
    </xf>
    <xf numFmtId="2" fontId="3" fillId="13" borderId="35" xfId="0" applyNumberFormat="1"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50" xfId="0" applyFont="1" applyBorder="1" applyAlignment="1">
      <alignment horizontal="center" vertical="center" wrapText="1"/>
    </xf>
    <xf numFmtId="0" fontId="0" fillId="5" borderId="38" xfId="0" applyFill="1" applyBorder="1" applyAlignment="1">
      <alignment horizontal="center" vertical="center" wrapText="1"/>
    </xf>
    <xf numFmtId="0" fontId="3" fillId="4" borderId="18" xfId="0" applyFont="1" applyFill="1" applyBorder="1" applyAlignment="1">
      <alignment horizontal="center" vertical="center" wrapText="1"/>
    </xf>
    <xf numFmtId="0" fontId="0" fillId="0" borderId="7" xfId="0" applyBorder="1" applyAlignment="1">
      <alignment horizontal="center" vertical="center" wrapText="1"/>
    </xf>
    <xf numFmtId="0" fontId="3" fillId="5" borderId="7" xfId="0" applyFont="1" applyFill="1" applyBorder="1" applyAlignment="1" applyProtection="1">
      <alignment horizontal="center" vertical="center" wrapText="1"/>
      <protection locked="0"/>
    </xf>
    <xf numFmtId="1" fontId="2" fillId="12" borderId="61" xfId="0" applyNumberFormat="1" applyFont="1" applyFill="1" applyBorder="1" applyAlignment="1">
      <alignment horizontal="center" vertical="center" wrapText="1"/>
    </xf>
    <xf numFmtId="1" fontId="2" fillId="12" borderId="63" xfId="0" applyNumberFormat="1"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7" borderId="41" xfId="0" applyFont="1" applyFill="1" applyBorder="1" applyAlignment="1">
      <alignment horizontal="center" vertical="center" wrapText="1"/>
    </xf>
    <xf numFmtId="0" fontId="3" fillId="0" borderId="16" xfId="0" applyFont="1" applyBorder="1" applyAlignment="1">
      <alignment horizontal="justify" vertical="center" wrapText="1"/>
    </xf>
    <xf numFmtId="0" fontId="2" fillId="15" borderId="7" xfId="0" applyFont="1" applyFill="1" applyBorder="1" applyAlignment="1">
      <alignment horizontal="center" vertical="center" wrapText="1"/>
    </xf>
    <xf numFmtId="0" fontId="1" fillId="5" borderId="2" xfId="0" applyFont="1" applyFill="1" applyBorder="1" applyAlignment="1">
      <alignment horizontal="left"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2" xfId="0" applyFont="1" applyBorder="1" applyAlignment="1">
      <alignment horizontal="center" vertical="center" wrapText="1"/>
    </xf>
    <xf numFmtId="0" fontId="3" fillId="14" borderId="31" xfId="0" applyFont="1" applyFill="1" applyBorder="1" applyAlignment="1">
      <alignment horizontal="center" vertical="center" wrapText="1"/>
    </xf>
    <xf numFmtId="1" fontId="3" fillId="9" borderId="65" xfId="0" applyNumberFormat="1" applyFont="1" applyFill="1" applyBorder="1" applyAlignment="1">
      <alignment horizontal="center" vertical="center" wrapText="1"/>
    </xf>
    <xf numFmtId="2" fontId="3" fillId="9" borderId="6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9" borderId="2" xfId="0" applyFill="1" applyBorder="1" applyAlignment="1">
      <alignment horizontal="left" vertical="center" wrapText="1"/>
    </xf>
    <xf numFmtId="0" fontId="0" fillId="9" borderId="0" xfId="0" applyFill="1" applyAlignment="1">
      <alignment horizontal="left" vertical="center" wrapText="1"/>
    </xf>
    <xf numFmtId="0" fontId="2" fillId="9" borderId="9" xfId="0" applyFont="1" applyFill="1" applyBorder="1" applyAlignment="1">
      <alignment horizontal="center" vertical="center" wrapText="1"/>
    </xf>
    <xf numFmtId="0" fontId="2" fillId="9" borderId="23" xfId="0" applyFont="1" applyFill="1" applyBorder="1" applyAlignment="1">
      <alignment horizontal="center" vertical="center" wrapText="1"/>
    </xf>
    <xf numFmtId="2" fontId="2" fillId="9" borderId="10" xfId="0" applyNumberFormat="1" applyFont="1" applyFill="1" applyBorder="1" applyAlignment="1">
      <alignment horizontal="center" vertical="center" wrapText="1"/>
    </xf>
    <xf numFmtId="2" fontId="2" fillId="9" borderId="15" xfId="0" applyNumberFormat="1" applyFont="1" applyFill="1" applyBorder="1" applyAlignment="1">
      <alignment horizontal="center" vertical="center" wrapText="1"/>
    </xf>
    <xf numFmtId="0" fontId="0" fillId="9" borderId="26" xfId="0" applyFill="1" applyBorder="1" applyAlignment="1">
      <alignment horizontal="left" vertical="center" wrapText="1"/>
    </xf>
    <xf numFmtId="0" fontId="9" fillId="4" borderId="18" xfId="0" applyFont="1" applyFill="1" applyBorder="1" applyAlignment="1">
      <alignment horizontal="justify" vertical="center" wrapText="1"/>
    </xf>
    <xf numFmtId="0" fontId="1" fillId="0" borderId="1" xfId="0" applyFont="1" applyBorder="1" applyAlignment="1">
      <alignment horizontal="justify" vertical="center" wrapText="1"/>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2" fillId="0" borderId="51" xfId="0" applyFont="1" applyBorder="1" applyAlignment="1">
      <alignment horizontal="center" vertical="center" wrapText="1"/>
    </xf>
    <xf numFmtId="0" fontId="2" fillId="4" borderId="18"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5" fillId="0" borderId="33" xfId="0" applyFont="1" applyBorder="1" applyAlignment="1">
      <alignment horizontal="left" vertical="center" wrapText="1"/>
    </xf>
    <xf numFmtId="0" fontId="5" fillId="0" borderId="60" xfId="0" applyFont="1" applyBorder="1" applyAlignment="1">
      <alignment horizontal="left" vertical="center" wrapText="1"/>
    </xf>
    <xf numFmtId="0" fontId="5" fillId="0" borderId="56" xfId="0" applyFont="1" applyBorder="1" applyAlignment="1">
      <alignment horizontal="left" vertical="center" wrapText="1"/>
    </xf>
    <xf numFmtId="0" fontId="12" fillId="3" borderId="1" xfId="0" applyFont="1" applyFill="1" applyBorder="1" applyAlignment="1">
      <alignment horizontal="center" vertical="center" wrapText="1"/>
    </xf>
    <xf numFmtId="0" fontId="1" fillId="0" borderId="39" xfId="0" applyFont="1" applyBorder="1" applyAlignment="1">
      <alignment horizontal="center" vertical="center" wrapText="1"/>
    </xf>
    <xf numFmtId="0" fontId="9" fillId="17" borderId="52" xfId="0" applyFont="1" applyFill="1" applyBorder="1" applyAlignment="1">
      <alignment horizontal="center" vertical="center"/>
    </xf>
    <xf numFmtId="0" fontId="9" fillId="17" borderId="53" xfId="0" applyFont="1" applyFill="1" applyBorder="1" applyAlignment="1">
      <alignment horizontal="center" vertical="center"/>
    </xf>
    <xf numFmtId="0" fontId="9" fillId="17" borderId="6"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2" xfId="0" applyFont="1" applyBorder="1" applyAlignment="1">
      <alignment horizontal="center" vertical="center"/>
    </xf>
    <xf numFmtId="0" fontId="9" fillId="0" borderId="12" xfId="0" applyFont="1" applyBorder="1" applyAlignment="1">
      <alignment horizontal="center" vertical="center"/>
    </xf>
    <xf numFmtId="0" fontId="9" fillId="17" borderId="29" xfId="0" applyFont="1" applyFill="1" applyBorder="1" applyAlignment="1">
      <alignment horizontal="center" vertical="center" wrapText="1"/>
    </xf>
    <xf numFmtId="0" fontId="9" fillId="17" borderId="26" xfId="0" applyFont="1" applyFill="1" applyBorder="1" applyAlignment="1">
      <alignment horizontal="center" vertical="center" wrapText="1"/>
    </xf>
    <xf numFmtId="0" fontId="9" fillId="17" borderId="50"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4"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60" xfId="0" applyFont="1" applyBorder="1" applyAlignment="1" applyProtection="1">
      <alignment horizontal="left" vertical="center" wrapText="1"/>
      <protection locked="0"/>
    </xf>
    <xf numFmtId="0" fontId="1" fillId="0" borderId="56" xfId="0" applyFont="1" applyBorder="1" applyAlignment="1" applyProtection="1">
      <alignment horizontal="left" vertical="center" wrapText="1"/>
      <protection locked="0"/>
    </xf>
    <xf numFmtId="0" fontId="2" fillId="9" borderId="65" xfId="0" applyFont="1" applyFill="1" applyBorder="1" applyAlignment="1">
      <alignment horizontal="center" vertical="center" wrapText="1"/>
    </xf>
    <xf numFmtId="2" fontId="2" fillId="9" borderId="64" xfId="0" applyNumberFormat="1" applyFont="1" applyFill="1" applyBorder="1" applyAlignment="1">
      <alignment horizontal="center" vertical="center" wrapText="1"/>
    </xf>
    <xf numFmtId="0" fontId="5" fillId="0" borderId="1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9" fillId="0" borderId="42"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27" xfId="0" applyFont="1" applyBorder="1" applyAlignment="1">
      <alignment horizontal="center" vertical="center" wrapText="1"/>
    </xf>
    <xf numFmtId="0" fontId="9" fillId="17" borderId="46" xfId="0" applyFont="1" applyFill="1" applyBorder="1" applyAlignment="1">
      <alignment horizontal="center" vertical="center" wrapText="1"/>
    </xf>
    <xf numFmtId="0" fontId="9" fillId="17" borderId="57" xfId="0" applyFont="1" applyFill="1" applyBorder="1" applyAlignment="1">
      <alignment horizontal="center" vertical="center" wrapText="1"/>
    </xf>
    <xf numFmtId="0" fontId="9" fillId="17" borderId="58" xfId="0" applyFont="1" applyFill="1" applyBorder="1" applyAlignment="1">
      <alignment horizontal="center" vertical="center" wrapText="1"/>
    </xf>
    <xf numFmtId="0" fontId="5" fillId="0" borderId="28" xfId="0" applyFont="1" applyBorder="1" applyAlignment="1" applyProtection="1">
      <alignment horizontal="center" vertical="center"/>
      <protection locked="0"/>
    </xf>
    <xf numFmtId="0" fontId="1" fillId="0" borderId="11"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cellXfs>
  <cellStyles count="2">
    <cellStyle name="Normal" xfId="0" builtinId="0"/>
    <cellStyle name="Porcentagem" xfId="1" builtinId="5"/>
  </cellStyles>
  <dxfs count="12">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A6A6A6"/>
      <rgbColor rgb="FF993366"/>
      <rgbColor rgb="FFF2F2F2"/>
      <rgbColor rgb="FFE7E6E6"/>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2F0D9"/>
      <rgbColor rgb="FFFFFF99"/>
      <rgbColor rgb="FFBFBFB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142875</xdr:rowOff>
    </xdr:from>
    <xdr:to>
      <xdr:col>0</xdr:col>
      <xdr:colOff>983236</xdr:colOff>
      <xdr:row>1</xdr:row>
      <xdr:rowOff>392256</xdr:rowOff>
    </xdr:to>
    <xdr:pic>
      <xdr:nvPicPr>
        <xdr:cNvPr id="2" name="Imagem 1">
          <a:extLst>
            <a:ext uri="{FF2B5EF4-FFF2-40B4-BE49-F238E27FC236}">
              <a16:creationId xmlns:a16="http://schemas.microsoft.com/office/drawing/2014/main" id="{9705B22B-1F4F-4F1A-A721-3BB732BC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42875"/>
          <a:ext cx="868936" cy="75420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1353415</xdr:colOff>
      <xdr:row>0</xdr:row>
      <xdr:rowOff>220805</xdr:rowOff>
    </xdr:from>
    <xdr:to>
      <xdr:col>3</xdr:col>
      <xdr:colOff>2129088</xdr:colOff>
      <xdr:row>1</xdr:row>
      <xdr:rowOff>356510</xdr:rowOff>
    </xdr:to>
    <xdr:pic>
      <xdr:nvPicPr>
        <xdr:cNvPr id="3" name="Imagem 2">
          <a:extLst>
            <a:ext uri="{FF2B5EF4-FFF2-40B4-BE49-F238E27FC236}">
              <a16:creationId xmlns:a16="http://schemas.microsoft.com/office/drawing/2014/main" id="{94359063-1123-404F-899C-FFA48ABA12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54365" y="220805"/>
          <a:ext cx="775673" cy="6405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0</xdr:col>
      <xdr:colOff>1002286</xdr:colOff>
      <xdr:row>1</xdr:row>
      <xdr:rowOff>354156</xdr:rowOff>
    </xdr:to>
    <xdr:pic>
      <xdr:nvPicPr>
        <xdr:cNvPr id="2" name="Imagem 1">
          <a:extLst>
            <a:ext uri="{FF2B5EF4-FFF2-40B4-BE49-F238E27FC236}">
              <a16:creationId xmlns:a16="http://schemas.microsoft.com/office/drawing/2014/main" id="{030503E3-3601-418D-950B-FE5CA1BA1A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04775"/>
          <a:ext cx="868936" cy="75420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1248640</xdr:colOff>
      <xdr:row>0</xdr:row>
      <xdr:rowOff>182705</xdr:rowOff>
    </xdr:from>
    <xdr:to>
      <xdr:col>3</xdr:col>
      <xdr:colOff>2024313</xdr:colOff>
      <xdr:row>1</xdr:row>
      <xdr:rowOff>318410</xdr:rowOff>
    </xdr:to>
    <xdr:pic>
      <xdr:nvPicPr>
        <xdr:cNvPr id="3" name="Imagem 2">
          <a:extLst>
            <a:ext uri="{FF2B5EF4-FFF2-40B4-BE49-F238E27FC236}">
              <a16:creationId xmlns:a16="http://schemas.microsoft.com/office/drawing/2014/main" id="{3B17AEF1-EF29-4C06-B37F-7FF39D1F7C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9490" y="182705"/>
          <a:ext cx="775673" cy="640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0</xdr:col>
      <xdr:colOff>1002286</xdr:colOff>
      <xdr:row>1</xdr:row>
      <xdr:rowOff>350981</xdr:rowOff>
    </xdr:to>
    <xdr:pic>
      <xdr:nvPicPr>
        <xdr:cNvPr id="2" name="Imagem 1">
          <a:extLst>
            <a:ext uri="{FF2B5EF4-FFF2-40B4-BE49-F238E27FC236}">
              <a16:creationId xmlns:a16="http://schemas.microsoft.com/office/drawing/2014/main" id="{17679F77-7050-4469-BCAE-BCFDA4858B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04775"/>
          <a:ext cx="868936" cy="7510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1239115</xdr:colOff>
      <xdr:row>0</xdr:row>
      <xdr:rowOff>201755</xdr:rowOff>
    </xdr:from>
    <xdr:to>
      <xdr:col>3</xdr:col>
      <xdr:colOff>2014788</xdr:colOff>
      <xdr:row>1</xdr:row>
      <xdr:rowOff>334285</xdr:rowOff>
    </xdr:to>
    <xdr:pic>
      <xdr:nvPicPr>
        <xdr:cNvPr id="3" name="Imagem 2">
          <a:extLst>
            <a:ext uri="{FF2B5EF4-FFF2-40B4-BE49-F238E27FC236}">
              <a16:creationId xmlns:a16="http://schemas.microsoft.com/office/drawing/2014/main" id="{CBA06FB7-875C-4DA4-8DE5-3A3FE73D62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9965" y="201755"/>
          <a:ext cx="775673" cy="63735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A384"/>
  <sheetViews>
    <sheetView topLeftCell="A17" workbookViewId="0">
      <selection activeCell="D93" sqref="D93"/>
    </sheetView>
  </sheetViews>
  <sheetFormatPr defaultRowHeight="15" x14ac:dyDescent="0.25"/>
  <cols>
    <col min="1" max="1" width="38.42578125" style="72" bestFit="1" customWidth="1"/>
  </cols>
  <sheetData>
    <row r="1" spans="1:1" x14ac:dyDescent="0.25">
      <c r="A1" s="4" t="s">
        <v>370</v>
      </c>
    </row>
    <row r="2" spans="1:1" x14ac:dyDescent="0.25">
      <c r="A2" s="4">
        <v>0</v>
      </c>
    </row>
    <row r="3" spans="1:1" x14ac:dyDescent="0.25">
      <c r="A3" s="4">
        <v>1</v>
      </c>
    </row>
    <row r="4" spans="1:1" x14ac:dyDescent="0.25">
      <c r="A4" s="4">
        <v>2</v>
      </c>
    </row>
    <row r="5" spans="1:1" x14ac:dyDescent="0.25">
      <c r="A5" s="4">
        <v>3</v>
      </c>
    </row>
    <row r="6" spans="1:1" x14ac:dyDescent="0.25">
      <c r="A6" s="91"/>
    </row>
    <row r="7" spans="1:1" x14ac:dyDescent="0.25">
      <c r="A7" s="92"/>
    </row>
    <row r="8" spans="1:1" x14ac:dyDescent="0.25">
      <c r="A8" s="72" t="s">
        <v>399</v>
      </c>
    </row>
    <row r="9" spans="1:1" x14ac:dyDescent="0.25">
      <c r="A9" s="72" t="s">
        <v>400</v>
      </c>
    </row>
    <row r="10" spans="1:1" x14ac:dyDescent="0.25">
      <c r="A10" s="72" t="s">
        <v>364</v>
      </c>
    </row>
    <row r="11" spans="1:1" x14ac:dyDescent="0.25">
      <c r="A11" s="72" t="s">
        <v>359</v>
      </c>
    </row>
    <row r="12" spans="1:1" x14ac:dyDescent="0.25">
      <c r="A12" s="72" t="s">
        <v>360</v>
      </c>
    </row>
    <row r="13" spans="1:1" x14ac:dyDescent="0.25">
      <c r="A13" s="72" t="s">
        <v>361</v>
      </c>
    </row>
    <row r="14" spans="1:1" x14ac:dyDescent="0.25">
      <c r="A14" s="72" t="s">
        <v>362</v>
      </c>
    </row>
    <row r="15" spans="1:1" x14ac:dyDescent="0.25">
      <c r="A15" s="72" t="s">
        <v>363</v>
      </c>
    </row>
    <row r="16" spans="1:1" x14ac:dyDescent="0.25">
      <c r="A16" s="72" t="s">
        <v>365</v>
      </c>
    </row>
    <row r="17" spans="1:1" x14ac:dyDescent="0.25">
      <c r="A17" s="72" t="s">
        <v>368</v>
      </c>
    </row>
    <row r="18" spans="1:1" x14ac:dyDescent="0.25">
      <c r="A18" s="72" t="s">
        <v>366</v>
      </c>
    </row>
    <row r="19" spans="1:1" x14ac:dyDescent="0.25">
      <c r="A19" s="72" t="s">
        <v>367</v>
      </c>
    </row>
    <row r="20" spans="1:1" x14ac:dyDescent="0.25">
      <c r="A20" s="73" t="s">
        <v>346</v>
      </c>
    </row>
    <row r="21" spans="1:1" x14ac:dyDescent="0.25">
      <c r="A21" s="73" t="s">
        <v>338</v>
      </c>
    </row>
    <row r="22" spans="1:1" x14ac:dyDescent="0.25">
      <c r="A22" s="73" t="s">
        <v>343</v>
      </c>
    </row>
    <row r="23" spans="1:1" x14ac:dyDescent="0.25">
      <c r="A23" s="73" t="s">
        <v>335</v>
      </c>
    </row>
    <row r="24" spans="1:1" x14ac:dyDescent="0.25">
      <c r="A24" s="73" t="s">
        <v>336</v>
      </c>
    </row>
    <row r="25" spans="1:1" x14ac:dyDescent="0.25">
      <c r="A25" s="73" t="s">
        <v>342</v>
      </c>
    </row>
    <row r="26" spans="1:1" x14ac:dyDescent="0.25">
      <c r="A26" s="73" t="s">
        <v>350</v>
      </c>
    </row>
    <row r="27" spans="1:1" x14ac:dyDescent="0.25">
      <c r="A27" s="73" t="s">
        <v>353</v>
      </c>
    </row>
    <row r="28" spans="1:1" x14ac:dyDescent="0.25">
      <c r="A28" s="73" t="s">
        <v>355</v>
      </c>
    </row>
    <row r="29" spans="1:1" x14ac:dyDescent="0.25">
      <c r="A29" s="73" t="s">
        <v>348</v>
      </c>
    </row>
    <row r="30" spans="1:1" x14ac:dyDescent="0.25">
      <c r="A30" s="73" t="s">
        <v>351</v>
      </c>
    </row>
    <row r="31" spans="1:1" x14ac:dyDescent="0.25">
      <c r="A31" s="73" t="s">
        <v>354</v>
      </c>
    </row>
    <row r="32" spans="1:1" x14ac:dyDescent="0.25">
      <c r="A32" s="73" t="s">
        <v>341</v>
      </c>
    </row>
    <row r="33" spans="1:1" x14ac:dyDescent="0.25">
      <c r="A33" s="73" t="s">
        <v>344</v>
      </c>
    </row>
    <row r="34" spans="1:1" x14ac:dyDescent="0.25">
      <c r="A34" s="73" t="s">
        <v>337</v>
      </c>
    </row>
    <row r="35" spans="1:1" x14ac:dyDescent="0.25">
      <c r="A35" s="73" t="s">
        <v>340</v>
      </c>
    </row>
    <row r="36" spans="1:1" x14ac:dyDescent="0.25">
      <c r="A36" s="73" t="s">
        <v>352</v>
      </c>
    </row>
    <row r="37" spans="1:1" x14ac:dyDescent="0.25">
      <c r="A37" s="73" t="s">
        <v>347</v>
      </c>
    </row>
    <row r="38" spans="1:1" x14ac:dyDescent="0.25">
      <c r="A38" s="73" t="s">
        <v>349</v>
      </c>
    </row>
    <row r="39" spans="1:1" x14ac:dyDescent="0.25">
      <c r="A39" s="73" t="s">
        <v>339</v>
      </c>
    </row>
    <row r="40" spans="1:1" x14ac:dyDescent="0.25">
      <c r="A40" s="73" t="s">
        <v>345</v>
      </c>
    </row>
    <row r="41" spans="1:1" x14ac:dyDescent="0.25">
      <c r="A41" s="92"/>
    </row>
    <row r="42" spans="1:1" x14ac:dyDescent="0.25">
      <c r="A42" s="92"/>
    </row>
    <row r="43" spans="1:1" x14ac:dyDescent="0.25">
      <c r="A43" s="73" t="s">
        <v>369</v>
      </c>
    </row>
    <row r="44" spans="1:1" x14ac:dyDescent="0.25">
      <c r="A44" s="73" t="s">
        <v>206</v>
      </c>
    </row>
    <row r="45" spans="1:1" x14ac:dyDescent="0.25">
      <c r="A45" s="73" t="s">
        <v>210</v>
      </c>
    </row>
    <row r="46" spans="1:1" x14ac:dyDescent="0.25">
      <c r="A46" s="73" t="s">
        <v>218</v>
      </c>
    </row>
    <row r="47" spans="1:1" x14ac:dyDescent="0.25">
      <c r="A47" s="73" t="s">
        <v>220</v>
      </c>
    </row>
    <row r="48" spans="1:1" x14ac:dyDescent="0.25">
      <c r="A48" s="73" t="s">
        <v>221</v>
      </c>
    </row>
    <row r="49" spans="1:1" x14ac:dyDescent="0.25">
      <c r="A49" s="73" t="s">
        <v>222</v>
      </c>
    </row>
    <row r="50" spans="1:1" x14ac:dyDescent="0.25">
      <c r="A50" s="73" t="s">
        <v>226</v>
      </c>
    </row>
    <row r="51" spans="1:1" x14ac:dyDescent="0.25">
      <c r="A51" s="73" t="s">
        <v>227</v>
      </c>
    </row>
    <row r="52" spans="1:1" x14ac:dyDescent="0.25">
      <c r="A52" s="73" t="s">
        <v>217</v>
      </c>
    </row>
    <row r="53" spans="1:1" x14ac:dyDescent="0.25">
      <c r="A53" s="73" t="s">
        <v>205</v>
      </c>
    </row>
    <row r="54" spans="1:1" x14ac:dyDescent="0.25">
      <c r="A54" s="73" t="s">
        <v>230</v>
      </c>
    </row>
    <row r="55" spans="1:1" x14ac:dyDescent="0.25">
      <c r="A55" s="73" t="s">
        <v>214</v>
      </c>
    </row>
    <row r="56" spans="1:1" x14ac:dyDescent="0.25">
      <c r="A56" s="73" t="s">
        <v>209</v>
      </c>
    </row>
    <row r="57" spans="1:1" x14ac:dyDescent="0.25">
      <c r="A57" s="73" t="s">
        <v>225</v>
      </c>
    </row>
    <row r="58" spans="1:1" x14ac:dyDescent="0.25">
      <c r="A58" s="73" t="s">
        <v>224</v>
      </c>
    </row>
    <row r="59" spans="1:1" x14ac:dyDescent="0.25">
      <c r="A59" s="73" t="s">
        <v>248</v>
      </c>
    </row>
    <row r="60" spans="1:1" x14ac:dyDescent="0.25">
      <c r="A60" s="73" t="s">
        <v>249</v>
      </c>
    </row>
    <row r="61" spans="1:1" x14ac:dyDescent="0.25">
      <c r="A61" s="73" t="s">
        <v>250</v>
      </c>
    </row>
    <row r="62" spans="1:1" x14ac:dyDescent="0.25">
      <c r="A62" s="73" t="s">
        <v>251</v>
      </c>
    </row>
    <row r="63" spans="1:1" x14ac:dyDescent="0.25">
      <c r="A63" s="73" t="s">
        <v>254</v>
      </c>
    </row>
    <row r="64" spans="1:1" x14ac:dyDescent="0.25">
      <c r="A64" s="73" t="s">
        <v>255</v>
      </c>
    </row>
    <row r="65" spans="1:1" x14ac:dyDescent="0.25">
      <c r="A65" s="73" t="s">
        <v>246</v>
      </c>
    </row>
    <row r="66" spans="1:1" x14ac:dyDescent="0.25">
      <c r="A66" s="73" t="s">
        <v>243</v>
      </c>
    </row>
    <row r="67" spans="1:1" x14ac:dyDescent="0.25">
      <c r="A67" s="73" t="s">
        <v>256</v>
      </c>
    </row>
    <row r="68" spans="1:1" x14ac:dyDescent="0.25">
      <c r="A68" s="73" t="s">
        <v>258</v>
      </c>
    </row>
    <row r="69" spans="1:1" x14ac:dyDescent="0.25">
      <c r="A69" s="73" t="s">
        <v>259</v>
      </c>
    </row>
    <row r="70" spans="1:1" x14ac:dyDescent="0.25">
      <c r="A70" s="73" t="s">
        <v>260</v>
      </c>
    </row>
    <row r="71" spans="1:1" x14ac:dyDescent="0.25">
      <c r="A71" s="73" t="s">
        <v>261</v>
      </c>
    </row>
    <row r="72" spans="1:1" x14ac:dyDescent="0.25">
      <c r="A72" s="73" t="s">
        <v>238</v>
      </c>
    </row>
    <row r="73" spans="1:1" x14ac:dyDescent="0.25">
      <c r="A73" s="73" t="s">
        <v>262</v>
      </c>
    </row>
    <row r="74" spans="1:1" x14ac:dyDescent="0.25">
      <c r="A74" s="73" t="s">
        <v>242</v>
      </c>
    </row>
    <row r="75" spans="1:1" x14ac:dyDescent="0.25">
      <c r="A75" s="73" t="s">
        <v>266</v>
      </c>
    </row>
    <row r="76" spans="1:1" x14ac:dyDescent="0.25">
      <c r="A76" s="73" t="s">
        <v>268</v>
      </c>
    </row>
    <row r="77" spans="1:1" x14ac:dyDescent="0.25">
      <c r="A77" s="73" t="s">
        <v>271</v>
      </c>
    </row>
    <row r="78" spans="1:1" x14ac:dyDescent="0.25">
      <c r="A78" s="73" t="s">
        <v>269</v>
      </c>
    </row>
    <row r="79" spans="1:1" x14ac:dyDescent="0.25">
      <c r="A79" s="73" t="s">
        <v>272</v>
      </c>
    </row>
    <row r="80" spans="1:1" x14ac:dyDescent="0.25">
      <c r="A80" s="73" t="s">
        <v>356</v>
      </c>
    </row>
    <row r="81" spans="1:1" x14ac:dyDescent="0.25">
      <c r="A81" s="73" t="s">
        <v>235</v>
      </c>
    </row>
    <row r="82" spans="1:1" x14ac:dyDescent="0.25">
      <c r="A82" s="73" t="s">
        <v>229</v>
      </c>
    </row>
    <row r="83" spans="1:1" x14ac:dyDescent="0.25">
      <c r="A83" s="73" t="s">
        <v>241</v>
      </c>
    </row>
    <row r="84" spans="1:1" x14ac:dyDescent="0.25">
      <c r="A84" s="73" t="s">
        <v>286</v>
      </c>
    </row>
    <row r="85" spans="1:1" x14ac:dyDescent="0.25">
      <c r="A85" s="73" t="s">
        <v>278</v>
      </c>
    </row>
    <row r="86" spans="1:1" x14ac:dyDescent="0.25">
      <c r="A86" s="73" t="s">
        <v>233</v>
      </c>
    </row>
    <row r="87" spans="1:1" x14ac:dyDescent="0.25">
      <c r="A87" s="73" t="s">
        <v>288</v>
      </c>
    </row>
    <row r="88" spans="1:1" x14ac:dyDescent="0.25">
      <c r="A88" s="73" t="s">
        <v>289</v>
      </c>
    </row>
    <row r="89" spans="1:1" x14ac:dyDescent="0.25">
      <c r="A89" s="73" t="s">
        <v>290</v>
      </c>
    </row>
    <row r="90" spans="1:1" x14ac:dyDescent="0.25">
      <c r="A90" s="73" t="s">
        <v>276</v>
      </c>
    </row>
    <row r="91" spans="1:1" x14ac:dyDescent="0.25">
      <c r="A91" s="73" t="s">
        <v>439</v>
      </c>
    </row>
    <row r="92" spans="1:1" x14ac:dyDescent="0.25">
      <c r="A92" s="73" t="s">
        <v>207</v>
      </c>
    </row>
    <row r="93" spans="1:1" x14ac:dyDescent="0.25">
      <c r="A93" s="73" t="s">
        <v>273</v>
      </c>
    </row>
    <row r="94" spans="1:1" x14ac:dyDescent="0.25">
      <c r="A94" s="73" t="s">
        <v>211</v>
      </c>
    </row>
    <row r="95" spans="1:1" x14ac:dyDescent="0.25">
      <c r="A95" s="73" t="s">
        <v>292</v>
      </c>
    </row>
    <row r="96" spans="1:1" x14ac:dyDescent="0.25">
      <c r="A96" s="73" t="s">
        <v>213</v>
      </c>
    </row>
    <row r="97" spans="1:1" x14ac:dyDescent="0.25">
      <c r="A97" s="73" t="s">
        <v>295</v>
      </c>
    </row>
    <row r="98" spans="1:1" x14ac:dyDescent="0.25">
      <c r="A98" s="73" t="s">
        <v>297</v>
      </c>
    </row>
    <row r="99" spans="1:1" x14ac:dyDescent="0.25">
      <c r="A99" s="73" t="s">
        <v>223</v>
      </c>
    </row>
    <row r="100" spans="1:1" x14ac:dyDescent="0.25">
      <c r="A100" s="73" t="s">
        <v>231</v>
      </c>
    </row>
    <row r="101" spans="1:1" x14ac:dyDescent="0.25">
      <c r="A101" s="73" t="s">
        <v>299</v>
      </c>
    </row>
    <row r="102" spans="1:1" x14ac:dyDescent="0.25">
      <c r="A102" s="73" t="s">
        <v>239</v>
      </c>
    </row>
    <row r="103" spans="1:1" x14ac:dyDescent="0.25">
      <c r="A103" s="73" t="s">
        <v>253</v>
      </c>
    </row>
    <row r="104" spans="1:1" x14ac:dyDescent="0.25">
      <c r="A104" s="73" t="s">
        <v>265</v>
      </c>
    </row>
    <row r="105" spans="1:1" x14ac:dyDescent="0.25">
      <c r="A105" s="73" t="s">
        <v>301</v>
      </c>
    </row>
    <row r="106" spans="1:1" x14ac:dyDescent="0.25">
      <c r="A106" s="73" t="s">
        <v>303</v>
      </c>
    </row>
    <row r="107" spans="1:1" x14ac:dyDescent="0.25">
      <c r="A107" s="73" t="s">
        <v>304</v>
      </c>
    </row>
    <row r="108" spans="1:1" x14ac:dyDescent="0.25">
      <c r="A108" s="73" t="s">
        <v>234</v>
      </c>
    </row>
    <row r="109" spans="1:1" x14ac:dyDescent="0.25">
      <c r="A109" s="73" t="s">
        <v>306</v>
      </c>
    </row>
    <row r="110" spans="1:1" x14ac:dyDescent="0.25">
      <c r="A110" s="73" t="s">
        <v>307</v>
      </c>
    </row>
    <row r="111" spans="1:1" x14ac:dyDescent="0.25">
      <c r="A111" s="73" t="s">
        <v>308</v>
      </c>
    </row>
    <row r="112" spans="1:1" x14ac:dyDescent="0.25">
      <c r="A112" s="73" t="s">
        <v>279</v>
      </c>
    </row>
    <row r="113" spans="1:1" x14ac:dyDescent="0.25">
      <c r="A113" s="73" t="s">
        <v>309</v>
      </c>
    </row>
    <row r="114" spans="1:1" x14ac:dyDescent="0.25">
      <c r="A114" s="73" t="s">
        <v>277</v>
      </c>
    </row>
    <row r="115" spans="1:1" x14ac:dyDescent="0.25">
      <c r="A115" s="73" t="s">
        <v>257</v>
      </c>
    </row>
    <row r="116" spans="1:1" x14ac:dyDescent="0.25">
      <c r="A116" s="73" t="s">
        <v>312</v>
      </c>
    </row>
    <row r="117" spans="1:1" x14ac:dyDescent="0.25">
      <c r="A117" s="73" t="s">
        <v>275</v>
      </c>
    </row>
    <row r="118" spans="1:1" x14ac:dyDescent="0.25">
      <c r="A118" s="73" t="s">
        <v>216</v>
      </c>
    </row>
    <row r="119" spans="1:1" x14ac:dyDescent="0.25">
      <c r="A119" s="73" t="s">
        <v>228</v>
      </c>
    </row>
    <row r="120" spans="1:1" x14ac:dyDescent="0.25">
      <c r="A120" s="73" t="s">
        <v>315</v>
      </c>
    </row>
    <row r="121" spans="1:1" x14ac:dyDescent="0.25">
      <c r="A121" s="73" t="s">
        <v>274</v>
      </c>
    </row>
    <row r="122" spans="1:1" x14ac:dyDescent="0.25">
      <c r="A122" s="73" t="s">
        <v>316</v>
      </c>
    </row>
    <row r="123" spans="1:1" x14ac:dyDescent="0.25">
      <c r="A123" s="73" t="s">
        <v>267</v>
      </c>
    </row>
    <row r="124" spans="1:1" x14ac:dyDescent="0.25">
      <c r="A124" s="73" t="s">
        <v>318</v>
      </c>
    </row>
    <row r="125" spans="1:1" x14ac:dyDescent="0.25">
      <c r="A125" s="73" t="s">
        <v>300</v>
      </c>
    </row>
    <row r="126" spans="1:1" x14ac:dyDescent="0.25">
      <c r="A126" s="73" t="s">
        <v>310</v>
      </c>
    </row>
    <row r="127" spans="1:1" x14ac:dyDescent="0.25">
      <c r="A127" s="73" t="s">
        <v>313</v>
      </c>
    </row>
    <row r="128" spans="1:1" x14ac:dyDescent="0.25">
      <c r="A128" s="73" t="s">
        <v>270</v>
      </c>
    </row>
    <row r="129" spans="1:1" x14ac:dyDescent="0.25">
      <c r="A129" s="73" t="s">
        <v>311</v>
      </c>
    </row>
    <row r="130" spans="1:1" x14ac:dyDescent="0.25">
      <c r="A130" s="73" t="s">
        <v>212</v>
      </c>
    </row>
    <row r="131" spans="1:1" x14ac:dyDescent="0.25">
      <c r="A131" s="73" t="s">
        <v>357</v>
      </c>
    </row>
    <row r="132" spans="1:1" x14ac:dyDescent="0.25">
      <c r="A132" s="73" t="s">
        <v>240</v>
      </c>
    </row>
    <row r="133" spans="1:1" x14ac:dyDescent="0.25">
      <c r="A133" s="73" t="s">
        <v>280</v>
      </c>
    </row>
    <row r="134" spans="1:1" x14ac:dyDescent="0.25">
      <c r="A134" s="73" t="s">
        <v>322</v>
      </c>
    </row>
    <row r="135" spans="1:1" x14ac:dyDescent="0.25">
      <c r="A135" s="73" t="s">
        <v>236</v>
      </c>
    </row>
    <row r="136" spans="1:1" x14ac:dyDescent="0.25">
      <c r="A136" s="73" t="s">
        <v>232</v>
      </c>
    </row>
    <row r="137" spans="1:1" x14ac:dyDescent="0.25">
      <c r="A137" s="73" t="s">
        <v>252</v>
      </c>
    </row>
    <row r="138" spans="1:1" x14ac:dyDescent="0.25">
      <c r="A138" s="73" t="s">
        <v>285</v>
      </c>
    </row>
    <row r="139" spans="1:1" x14ac:dyDescent="0.25">
      <c r="A139" s="73" t="s">
        <v>325</v>
      </c>
    </row>
    <row r="140" spans="1:1" x14ac:dyDescent="0.25">
      <c r="A140" s="73" t="s">
        <v>281</v>
      </c>
    </row>
    <row r="141" spans="1:1" x14ac:dyDescent="0.25">
      <c r="A141" s="73" t="s">
        <v>326</v>
      </c>
    </row>
    <row r="142" spans="1:1" x14ac:dyDescent="0.25">
      <c r="A142" s="73" t="s">
        <v>215</v>
      </c>
    </row>
    <row r="143" spans="1:1" x14ac:dyDescent="0.25">
      <c r="A143" s="73" t="s">
        <v>294</v>
      </c>
    </row>
    <row r="144" spans="1:1" x14ac:dyDescent="0.25">
      <c r="A144" s="73" t="s">
        <v>263</v>
      </c>
    </row>
    <row r="145" spans="1:1" x14ac:dyDescent="0.25">
      <c r="A145" s="73" t="s">
        <v>305</v>
      </c>
    </row>
    <row r="146" spans="1:1" x14ac:dyDescent="0.25">
      <c r="A146" s="73" t="s">
        <v>323</v>
      </c>
    </row>
    <row r="147" spans="1:1" x14ac:dyDescent="0.25">
      <c r="A147" s="73" t="s">
        <v>208</v>
      </c>
    </row>
    <row r="148" spans="1:1" x14ac:dyDescent="0.25">
      <c r="A148" s="73" t="s">
        <v>247</v>
      </c>
    </row>
    <row r="149" spans="1:1" x14ac:dyDescent="0.25">
      <c r="A149" s="73" t="s">
        <v>244</v>
      </c>
    </row>
    <row r="150" spans="1:1" x14ac:dyDescent="0.25">
      <c r="A150" s="73" t="s">
        <v>296</v>
      </c>
    </row>
    <row r="151" spans="1:1" x14ac:dyDescent="0.25">
      <c r="A151" s="73" t="s">
        <v>284</v>
      </c>
    </row>
    <row r="152" spans="1:1" x14ac:dyDescent="0.25">
      <c r="A152" s="73" t="s">
        <v>314</v>
      </c>
    </row>
    <row r="153" spans="1:1" x14ac:dyDescent="0.25">
      <c r="A153" s="73" t="s">
        <v>324</v>
      </c>
    </row>
    <row r="154" spans="1:1" x14ac:dyDescent="0.25">
      <c r="A154" s="73" t="s">
        <v>328</v>
      </c>
    </row>
    <row r="155" spans="1:1" x14ac:dyDescent="0.25">
      <c r="A155" s="73" t="s">
        <v>302</v>
      </c>
    </row>
    <row r="156" spans="1:1" x14ac:dyDescent="0.25">
      <c r="A156" s="73" t="s">
        <v>264</v>
      </c>
    </row>
    <row r="157" spans="1:1" x14ac:dyDescent="0.25">
      <c r="A157" s="73" t="s">
        <v>321</v>
      </c>
    </row>
    <row r="158" spans="1:1" x14ac:dyDescent="0.25">
      <c r="A158" s="73" t="s">
        <v>330</v>
      </c>
    </row>
    <row r="159" spans="1:1" x14ac:dyDescent="0.25">
      <c r="A159" s="73" t="s">
        <v>358</v>
      </c>
    </row>
    <row r="160" spans="1:1" x14ac:dyDescent="0.25">
      <c r="A160" s="73" t="s">
        <v>287</v>
      </c>
    </row>
    <row r="161" spans="1:1" x14ac:dyDescent="0.25">
      <c r="A161" s="73" t="s">
        <v>331</v>
      </c>
    </row>
    <row r="162" spans="1:1" x14ac:dyDescent="0.25">
      <c r="A162" s="73" t="s">
        <v>282</v>
      </c>
    </row>
    <row r="163" spans="1:1" x14ac:dyDescent="0.25">
      <c r="A163" s="73" t="s">
        <v>219</v>
      </c>
    </row>
    <row r="164" spans="1:1" x14ac:dyDescent="0.25">
      <c r="A164" s="73" t="s">
        <v>298</v>
      </c>
    </row>
    <row r="165" spans="1:1" x14ac:dyDescent="0.25">
      <c r="A165" s="73" t="s">
        <v>332</v>
      </c>
    </row>
    <row r="166" spans="1:1" x14ac:dyDescent="0.25">
      <c r="A166" s="73" t="s">
        <v>293</v>
      </c>
    </row>
    <row r="167" spans="1:1" x14ac:dyDescent="0.25">
      <c r="A167" s="73" t="s">
        <v>327</v>
      </c>
    </row>
    <row r="168" spans="1:1" x14ac:dyDescent="0.25">
      <c r="A168" s="73" t="s">
        <v>333</v>
      </c>
    </row>
    <row r="169" spans="1:1" x14ac:dyDescent="0.25">
      <c r="A169" s="73" t="s">
        <v>283</v>
      </c>
    </row>
    <row r="170" spans="1:1" x14ac:dyDescent="0.25">
      <c r="A170" s="73" t="s">
        <v>291</v>
      </c>
    </row>
    <row r="171" spans="1:1" x14ac:dyDescent="0.25">
      <c r="A171" s="73" t="s">
        <v>334</v>
      </c>
    </row>
    <row r="172" spans="1:1" x14ac:dyDescent="0.25">
      <c r="A172" s="73" t="s">
        <v>317</v>
      </c>
    </row>
    <row r="173" spans="1:1" x14ac:dyDescent="0.25">
      <c r="A173" s="73" t="s">
        <v>237</v>
      </c>
    </row>
    <row r="174" spans="1:1" x14ac:dyDescent="0.25">
      <c r="A174" s="73" t="s">
        <v>245</v>
      </c>
    </row>
    <row r="175" spans="1:1" x14ac:dyDescent="0.25">
      <c r="A175" s="73" t="s">
        <v>320</v>
      </c>
    </row>
    <row r="176" spans="1:1" x14ac:dyDescent="0.25">
      <c r="A176" s="73" t="s">
        <v>319</v>
      </c>
    </row>
    <row r="177" spans="1:1" x14ac:dyDescent="0.25">
      <c r="A177" s="73" t="s">
        <v>329</v>
      </c>
    </row>
    <row r="178" spans="1:1" x14ac:dyDescent="0.25">
      <c r="A178" s="91"/>
    </row>
    <row r="179" spans="1:1" x14ac:dyDescent="0.25">
      <c r="A179" s="91"/>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ht="15.75" thickBot="1" x14ac:dyDescent="0.3">
      <c r="A192" s="65" t="s">
        <v>184</v>
      </c>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s="78" t="s">
        <v>204</v>
      </c>
    </row>
    <row r="208" spans="1:1" x14ac:dyDescent="0.25">
      <c r="A208"/>
    </row>
    <row r="209" spans="1:1" x14ac:dyDescent="0.25">
      <c r="A209" s="78" t="s">
        <v>202</v>
      </c>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s="81" t="s">
        <v>114</v>
      </c>
    </row>
    <row r="221" spans="1:1" x14ac:dyDescent="0.25">
      <c r="A221" s="81" t="s">
        <v>195</v>
      </c>
    </row>
    <row r="222" spans="1:1" ht="15.75" thickBot="1" x14ac:dyDescent="0.3">
      <c r="A222" s="82" t="s">
        <v>196</v>
      </c>
    </row>
    <row r="223" spans="1:1" x14ac:dyDescent="0.25">
      <c r="A223" s="22"/>
    </row>
    <row r="224" spans="1:1" x14ac:dyDescent="0.25">
      <c r="A224" s="22"/>
    </row>
    <row r="235" spans="1:1" x14ac:dyDescent="0.25">
      <c r="A235" s="4"/>
    </row>
    <row r="236" spans="1:1" x14ac:dyDescent="0.25">
      <c r="A236" s="4"/>
    </row>
    <row r="237" spans="1:1" x14ac:dyDescent="0.25">
      <c r="A237" s="4"/>
    </row>
    <row r="238" spans="1:1" x14ac:dyDescent="0.25">
      <c r="A238"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8" spans="1:1" x14ac:dyDescent="0.25">
      <c r="A258" s="4"/>
    </row>
    <row r="259" spans="1:1" x14ac:dyDescent="0.25">
      <c r="A259" s="4"/>
    </row>
    <row r="260" spans="1:1" x14ac:dyDescent="0.25">
      <c r="A260"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sheetData>
  <sheetProtection sheet="1" selectLockedCells="1" selectUnlockedCells="1"/>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pageSetUpPr fitToPage="1"/>
  </sheetPr>
  <dimension ref="A1:ALT279"/>
  <sheetViews>
    <sheetView view="pageBreakPreview" zoomScaleNormal="120" zoomScaleSheetLayoutView="100" workbookViewId="0">
      <selection sqref="A1:D1"/>
    </sheetView>
  </sheetViews>
  <sheetFormatPr defaultColWidth="8.7109375" defaultRowHeight="15" x14ac:dyDescent="0.25"/>
  <cols>
    <col min="1" max="1" width="34" style="1" customWidth="1"/>
    <col min="2" max="2" width="46" style="2" customWidth="1"/>
    <col min="3" max="3" width="34" style="1" customWidth="1"/>
    <col min="4" max="4" width="34" style="3" customWidth="1"/>
    <col min="5" max="5" width="21.28515625" style="4" hidden="1" customWidth="1"/>
    <col min="6" max="8" width="8.7109375" style="5" customWidth="1"/>
    <col min="9" max="229" width="8.7109375" style="5"/>
    <col min="230" max="230" width="40" style="5" customWidth="1"/>
    <col min="231" max="231" width="21.85546875" style="5" customWidth="1"/>
    <col min="232" max="232" width="14.85546875" style="5" customWidth="1"/>
    <col min="233" max="233" width="12.85546875" style="5" customWidth="1"/>
    <col min="234" max="234" width="8.7109375" style="5"/>
    <col min="235" max="235" width="52" style="5" customWidth="1"/>
    <col min="236" max="236" width="8.7109375" style="5"/>
    <col min="237" max="237" width="43.140625" style="5" customWidth="1"/>
    <col min="238" max="485" width="8.7109375" style="5"/>
    <col min="486" max="486" width="40" style="5" customWidth="1"/>
    <col min="487" max="487" width="21.85546875" style="5" customWidth="1"/>
    <col min="488" max="488" width="14.85546875" style="5" customWidth="1"/>
    <col min="489" max="489" width="12.85546875" style="5" customWidth="1"/>
    <col min="490" max="490" width="8.7109375" style="5"/>
    <col min="491" max="491" width="52" style="5" customWidth="1"/>
    <col min="492" max="492" width="8.7109375" style="5"/>
    <col min="493" max="493" width="43.140625" style="5" customWidth="1"/>
    <col min="494" max="741" width="8.7109375" style="5"/>
    <col min="742" max="742" width="40" style="5" customWidth="1"/>
    <col min="743" max="743" width="21.85546875" style="5" customWidth="1"/>
    <col min="744" max="744" width="14.85546875" style="5" customWidth="1"/>
    <col min="745" max="745" width="12.85546875" style="5" customWidth="1"/>
    <col min="746" max="746" width="8.7109375" style="5"/>
    <col min="747" max="747" width="52" style="5" customWidth="1"/>
    <col min="748" max="748" width="8.7109375" style="5"/>
    <col min="749" max="749" width="43.140625" style="5" customWidth="1"/>
    <col min="750" max="997" width="8.7109375" style="5"/>
    <col min="998" max="998" width="40" style="5" customWidth="1"/>
    <col min="999" max="999" width="21.85546875" style="5" customWidth="1"/>
    <col min="1000" max="1000" width="14.85546875" style="5" customWidth="1"/>
    <col min="1001" max="1001" width="12.85546875" style="5" customWidth="1"/>
    <col min="1002" max="1002" width="8.7109375" style="5"/>
    <col min="1003" max="1003" width="52" style="5" customWidth="1"/>
    <col min="1004" max="1004" width="8.7109375" style="5"/>
    <col min="1005" max="1005" width="43.140625" style="5" customWidth="1"/>
    <col min="1006" max="1008" width="8.7109375" style="5"/>
  </cols>
  <sheetData>
    <row r="1" spans="1:4" ht="39.950000000000003" customHeight="1" x14ac:dyDescent="0.25">
      <c r="A1" s="95" t="s">
        <v>440</v>
      </c>
      <c r="B1" s="95"/>
      <c r="C1" s="95"/>
      <c r="D1" s="95"/>
    </row>
    <row r="2" spans="1:4" ht="39.950000000000003" customHeight="1" thickBot="1" x14ac:dyDescent="0.3">
      <c r="A2" s="96" t="s">
        <v>428</v>
      </c>
      <c r="B2" s="96"/>
      <c r="C2" s="96"/>
      <c r="D2" s="96"/>
    </row>
    <row r="3" spans="1:4" ht="26.25" customHeight="1" thickBot="1" x14ac:dyDescent="0.3">
      <c r="A3" s="120" t="s">
        <v>179</v>
      </c>
      <c r="B3" s="120"/>
      <c r="C3" s="120"/>
      <c r="D3" s="120"/>
    </row>
    <row r="4" spans="1:4" ht="26.25" customHeight="1" thickBot="1" x14ac:dyDescent="0.3">
      <c r="A4" s="124"/>
      <c r="B4" s="125"/>
      <c r="C4" s="125"/>
      <c r="D4" s="126"/>
    </row>
    <row r="5" spans="1:4" ht="18" customHeight="1" thickBot="1" x14ac:dyDescent="0.3">
      <c r="A5" s="121" t="s">
        <v>126</v>
      </c>
      <c r="B5" s="122"/>
      <c r="C5" s="122"/>
      <c r="D5" s="123"/>
    </row>
    <row r="6" spans="1:4" ht="26.25" customHeight="1" thickBot="1" x14ac:dyDescent="0.3">
      <c r="A6" s="58" t="s">
        <v>0</v>
      </c>
      <c r="B6" s="133" t="s">
        <v>1</v>
      </c>
      <c r="C6" s="134"/>
      <c r="D6" s="135"/>
    </row>
    <row r="7" spans="1:4" ht="15" customHeight="1" thickBot="1" x14ac:dyDescent="0.3">
      <c r="A7" s="137"/>
      <c r="B7" s="137"/>
      <c r="C7" s="137"/>
      <c r="D7" s="137"/>
    </row>
    <row r="8" spans="1:4" ht="21" customHeight="1" thickBot="1" x14ac:dyDescent="0.3">
      <c r="A8" s="138" t="s">
        <v>135</v>
      </c>
      <c r="B8" s="138"/>
      <c r="C8" s="138"/>
      <c r="D8" s="138"/>
    </row>
    <row r="9" spans="1:4" ht="21" customHeight="1" thickBot="1" x14ac:dyDescent="0.3">
      <c r="A9" s="140" t="s">
        <v>130</v>
      </c>
      <c r="B9" s="141"/>
      <c r="C9" s="141"/>
      <c r="D9" s="142"/>
    </row>
    <row r="10" spans="1:4" ht="26.25" customHeight="1" x14ac:dyDescent="0.25">
      <c r="A10" s="59" t="s">
        <v>3</v>
      </c>
      <c r="B10" s="143"/>
      <c r="C10" s="143"/>
      <c r="D10" s="144"/>
    </row>
    <row r="11" spans="1:4" ht="25.5" customHeight="1" x14ac:dyDescent="0.25">
      <c r="A11" s="33" t="s">
        <v>4</v>
      </c>
      <c r="B11" s="145"/>
      <c r="C11" s="145"/>
      <c r="D11" s="146"/>
    </row>
    <row r="12" spans="1:4" ht="26.25" customHeight="1" x14ac:dyDescent="0.25">
      <c r="A12" s="33" t="s">
        <v>132</v>
      </c>
      <c r="B12" s="147" t="s">
        <v>425</v>
      </c>
      <c r="C12" s="148"/>
      <c r="D12" s="149"/>
    </row>
    <row r="13" spans="1:4" ht="26.25" customHeight="1" x14ac:dyDescent="0.25">
      <c r="A13" s="45" t="s">
        <v>134</v>
      </c>
      <c r="B13" s="150"/>
      <c r="C13" s="151"/>
      <c r="D13" s="152"/>
    </row>
    <row r="14" spans="1:4" ht="26.25" customHeight="1" x14ac:dyDescent="0.25">
      <c r="A14" s="93" t="s">
        <v>401</v>
      </c>
      <c r="B14" s="145" t="s">
        <v>360</v>
      </c>
      <c r="C14" s="145"/>
      <c r="D14" s="146"/>
    </row>
    <row r="15" spans="1:4" ht="26.25" customHeight="1" thickBot="1" x14ac:dyDescent="0.3">
      <c r="A15" s="40" t="s">
        <v>5</v>
      </c>
      <c r="B15" s="127" t="s">
        <v>369</v>
      </c>
      <c r="C15" s="128"/>
      <c r="D15" s="129"/>
    </row>
    <row r="16" spans="1:4" ht="26.25" customHeight="1" x14ac:dyDescent="0.25">
      <c r="A16" s="139" t="s">
        <v>7</v>
      </c>
      <c r="B16" s="139"/>
      <c r="C16" s="139"/>
      <c r="D16" s="139"/>
    </row>
    <row r="17" spans="1:13" ht="26.25" customHeight="1" thickBot="1" x14ac:dyDescent="0.3">
      <c r="A17" s="6" t="s">
        <v>424</v>
      </c>
      <c r="B17" s="130"/>
      <c r="C17" s="131"/>
      <c r="D17" s="132"/>
    </row>
    <row r="18" spans="1:13" ht="15" customHeight="1" thickBot="1" x14ac:dyDescent="0.3">
      <c r="A18" s="153"/>
      <c r="B18" s="153"/>
      <c r="C18" s="153"/>
      <c r="D18" s="153"/>
    </row>
    <row r="19" spans="1:13" ht="26.25" customHeight="1" thickBot="1" x14ac:dyDescent="0.3">
      <c r="A19" s="154" t="s">
        <v>8</v>
      </c>
      <c r="B19" s="154"/>
      <c r="C19" s="154"/>
      <c r="D19" s="154"/>
    </row>
    <row r="20" spans="1:13" ht="26.25" customHeight="1" thickBot="1" x14ac:dyDescent="0.3">
      <c r="A20" s="109" t="s">
        <v>136</v>
      </c>
      <c r="B20" s="109"/>
      <c r="C20" s="109"/>
      <c r="D20" s="109"/>
    </row>
    <row r="21" spans="1:13" ht="26.25" customHeight="1" thickBot="1" x14ac:dyDescent="0.3">
      <c r="A21" s="155" t="s">
        <v>9</v>
      </c>
      <c r="B21" s="156"/>
      <c r="C21" s="156" t="s">
        <v>10</v>
      </c>
      <c r="D21" s="157"/>
    </row>
    <row r="22" spans="1:13" ht="26.25" customHeight="1" x14ac:dyDescent="0.25">
      <c r="A22" s="158" t="s">
        <v>402</v>
      </c>
      <c r="B22" s="159"/>
      <c r="C22" s="114">
        <v>0</v>
      </c>
      <c r="D22" s="115"/>
    </row>
    <row r="23" spans="1:13" ht="26.25" customHeight="1" x14ac:dyDescent="0.25">
      <c r="A23" s="116" t="s">
        <v>13</v>
      </c>
      <c r="B23" s="117"/>
      <c r="C23" s="118">
        <v>1</v>
      </c>
      <c r="D23" s="119"/>
    </row>
    <row r="24" spans="1:13" ht="26.25" customHeight="1" x14ac:dyDescent="0.25">
      <c r="A24" s="116" t="s">
        <v>12</v>
      </c>
      <c r="B24" s="117"/>
      <c r="C24" s="118">
        <v>2</v>
      </c>
      <c r="D24" s="119"/>
    </row>
    <row r="25" spans="1:13" ht="26.25" customHeight="1" thickBot="1" x14ac:dyDescent="0.3">
      <c r="A25" s="111" t="s">
        <v>11</v>
      </c>
      <c r="B25" s="112"/>
      <c r="C25" s="105">
        <v>3</v>
      </c>
      <c r="D25" s="106"/>
    </row>
    <row r="26" spans="1:13" ht="15" customHeight="1" thickBot="1" x14ac:dyDescent="0.3">
      <c r="A26" s="107"/>
      <c r="B26" s="107"/>
      <c r="C26" s="107"/>
      <c r="D26" s="107"/>
      <c r="E26" s="5"/>
    </row>
    <row r="27" spans="1:13" s="8" customFormat="1" ht="26.25" customHeight="1" thickBot="1" x14ac:dyDescent="0.3">
      <c r="A27" s="108" t="s">
        <v>145</v>
      </c>
      <c r="B27" s="108"/>
      <c r="C27" s="108"/>
      <c r="D27" s="108"/>
      <c r="E27" s="5"/>
      <c r="F27" s="5"/>
      <c r="G27" s="5"/>
      <c r="H27" s="5"/>
      <c r="I27" s="5"/>
      <c r="J27" s="5"/>
      <c r="K27" s="5"/>
      <c r="L27" s="5"/>
      <c r="M27" s="5"/>
    </row>
    <row r="28" spans="1:13" s="8" customFormat="1" ht="34.5" customHeight="1" x14ac:dyDescent="0.25">
      <c r="A28" s="109" t="s">
        <v>137</v>
      </c>
      <c r="B28" s="109"/>
      <c r="C28" s="109"/>
      <c r="D28" s="109"/>
      <c r="E28" s="5"/>
      <c r="F28" s="5"/>
      <c r="G28" s="5"/>
      <c r="H28" s="5"/>
      <c r="I28" s="5"/>
      <c r="J28" s="5"/>
      <c r="K28" s="5"/>
      <c r="L28" s="5"/>
      <c r="M28" s="5"/>
    </row>
    <row r="29" spans="1:13" s="8" customFormat="1" ht="27" customHeight="1" x14ac:dyDescent="0.25">
      <c r="A29" s="113" t="s">
        <v>383</v>
      </c>
      <c r="B29" s="113"/>
      <c r="C29" s="113"/>
      <c r="D29" s="23" t="s">
        <v>10</v>
      </c>
      <c r="E29" s="5"/>
      <c r="F29" s="5"/>
      <c r="G29" s="5"/>
      <c r="H29" s="5"/>
      <c r="I29" s="5"/>
      <c r="J29" s="5"/>
      <c r="K29" s="5"/>
      <c r="L29" s="5"/>
      <c r="M29" s="5"/>
    </row>
    <row r="30" spans="1:13" ht="26.25" customHeight="1" x14ac:dyDescent="0.25">
      <c r="A30" s="101" t="s">
        <v>384</v>
      </c>
      <c r="B30" s="102"/>
      <c r="C30" s="103"/>
      <c r="D30" s="61"/>
    </row>
    <row r="31" spans="1:13" ht="26.25" customHeight="1" x14ac:dyDescent="0.25">
      <c r="A31" s="101" t="s">
        <v>394</v>
      </c>
      <c r="B31" s="102"/>
      <c r="C31" s="103"/>
      <c r="D31" s="61"/>
    </row>
    <row r="32" spans="1:13" ht="26.25" customHeight="1" x14ac:dyDescent="0.25">
      <c r="A32" s="101" t="s">
        <v>395</v>
      </c>
      <c r="B32" s="102"/>
      <c r="C32" s="103"/>
      <c r="D32" s="61"/>
    </row>
    <row r="33" spans="1:5" ht="26.25" customHeight="1" x14ac:dyDescent="0.25">
      <c r="A33" s="101" t="s">
        <v>385</v>
      </c>
      <c r="B33" s="102"/>
      <c r="C33" s="103"/>
      <c r="D33" s="61"/>
    </row>
    <row r="34" spans="1:5" ht="26.25" customHeight="1" x14ac:dyDescent="0.25">
      <c r="A34" s="97" t="s">
        <v>153</v>
      </c>
      <c r="B34" s="97"/>
      <c r="C34" s="97"/>
      <c r="D34" s="9" t="str">
        <f>IF(COUNTIF($D30:$D33,"x") &lt; 2,IF(D30="x",0,IF(D31="x",1,IF(D32="x",2,IF(D33="x",3,"-")))),"ERRO - Escolher apenas UMA opção")</f>
        <v>-</v>
      </c>
      <c r="E34" s="4">
        <v>3</v>
      </c>
    </row>
    <row r="35" spans="1:5" ht="80.099999999999994" customHeight="1" thickBot="1" x14ac:dyDescent="0.3">
      <c r="A35" s="10" t="s">
        <v>14</v>
      </c>
      <c r="B35" s="98" t="s">
        <v>376</v>
      </c>
      <c r="C35" s="98"/>
      <c r="D35" s="98"/>
    </row>
    <row r="36" spans="1:5" ht="26.25" customHeight="1" x14ac:dyDescent="0.25">
      <c r="A36" s="104" t="s">
        <v>386</v>
      </c>
      <c r="B36" s="104"/>
      <c r="C36" s="104"/>
      <c r="D36" s="90" t="s">
        <v>10</v>
      </c>
    </row>
    <row r="37" spans="1:5" ht="32.25" customHeight="1" x14ac:dyDescent="0.25">
      <c r="A37" s="110" t="s">
        <v>193</v>
      </c>
      <c r="B37" s="110"/>
      <c r="C37" s="110"/>
      <c r="D37" s="61"/>
    </row>
    <row r="38" spans="1:5" ht="30.75" customHeight="1" x14ac:dyDescent="0.25">
      <c r="A38" s="110" t="s">
        <v>192</v>
      </c>
      <c r="B38" s="110"/>
      <c r="C38" s="110"/>
      <c r="D38" s="61"/>
    </row>
    <row r="39" spans="1:5" ht="28.5" customHeight="1" x14ac:dyDescent="0.25">
      <c r="A39" s="110" t="s">
        <v>191</v>
      </c>
      <c r="B39" s="110"/>
      <c r="C39" s="110"/>
      <c r="D39" s="61"/>
    </row>
    <row r="40" spans="1:5" ht="33" customHeight="1" x14ac:dyDescent="0.25">
      <c r="A40" s="110" t="s">
        <v>190</v>
      </c>
      <c r="B40" s="110"/>
      <c r="C40" s="110"/>
      <c r="D40" s="61"/>
    </row>
    <row r="41" spans="1:5" ht="26.25" customHeight="1" x14ac:dyDescent="0.25">
      <c r="A41" s="97" t="s">
        <v>154</v>
      </c>
      <c r="B41" s="97"/>
      <c r="C41" s="97"/>
      <c r="D41" s="9" t="str">
        <f>IF(COUNTIF($D37:$D40,"x") &lt; 2,IF(D37="x",0,IF(D38="x",1,IF(D39="x",2,IF(D40="x",3,"-")))),"ERRO - Escolher apenas UMA opção")</f>
        <v>-</v>
      </c>
      <c r="E41" s="4">
        <v>3</v>
      </c>
    </row>
    <row r="42" spans="1:5" ht="80.099999999999994" customHeight="1" thickBot="1" x14ac:dyDescent="0.3">
      <c r="A42" s="10" t="s">
        <v>14</v>
      </c>
      <c r="B42" s="98" t="s">
        <v>376</v>
      </c>
      <c r="C42" s="98"/>
      <c r="D42" s="98"/>
    </row>
    <row r="43" spans="1:5" ht="42" customHeight="1" x14ac:dyDescent="0.25">
      <c r="A43" s="99" t="s">
        <v>389</v>
      </c>
      <c r="B43" s="99"/>
      <c r="C43" s="99"/>
      <c r="D43" s="89" t="s">
        <v>10</v>
      </c>
    </row>
    <row r="44" spans="1:5" s="8" customFormat="1" ht="32.25" customHeight="1" x14ac:dyDescent="0.25">
      <c r="A44" s="100" t="s">
        <v>398</v>
      </c>
      <c r="B44" s="100"/>
      <c r="C44" s="100"/>
      <c r="D44" s="61"/>
      <c r="E44" s="7"/>
    </row>
    <row r="45" spans="1:5" s="8" customFormat="1" ht="31.5" customHeight="1" x14ac:dyDescent="0.25">
      <c r="A45" s="100" t="s">
        <v>397</v>
      </c>
      <c r="B45" s="100"/>
      <c r="C45" s="100"/>
      <c r="D45" s="61"/>
      <c r="E45" s="7"/>
    </row>
    <row r="46" spans="1:5" s="8" customFormat="1" ht="26.25" customHeight="1" x14ac:dyDescent="0.25">
      <c r="A46" s="100" t="s">
        <v>387</v>
      </c>
      <c r="B46" s="100"/>
      <c r="C46" s="100"/>
      <c r="D46" s="61"/>
      <c r="E46" s="7"/>
    </row>
    <row r="47" spans="1:5" s="8" customFormat="1" ht="33" customHeight="1" x14ac:dyDescent="0.25">
      <c r="A47" s="100" t="s">
        <v>388</v>
      </c>
      <c r="B47" s="100"/>
      <c r="C47" s="100"/>
      <c r="D47" s="61"/>
      <c r="E47" s="7"/>
    </row>
    <row r="48" spans="1:5" ht="26.25" customHeight="1" x14ac:dyDescent="0.25">
      <c r="A48" s="97" t="s">
        <v>155</v>
      </c>
      <c r="B48" s="97"/>
      <c r="C48" s="97"/>
      <c r="D48" s="9" t="str">
        <f>IF(COUNTIF($D44:$D47,"x") &lt; 2,IF(D44="x",0,IF(D45="x",1,IF(D46="x",2,IF(D47="x",3,"-")))),"ERRO - Escolher apenas UMA opção")</f>
        <v>-</v>
      </c>
      <c r="E48" s="4">
        <v>3</v>
      </c>
    </row>
    <row r="49" spans="1:5" ht="80.099999999999994" customHeight="1" thickBot="1" x14ac:dyDescent="0.3">
      <c r="A49" s="10" t="s">
        <v>14</v>
      </c>
      <c r="B49" s="98" t="s">
        <v>376</v>
      </c>
      <c r="C49" s="98"/>
      <c r="D49" s="98"/>
    </row>
    <row r="50" spans="1:5" ht="26.25" customHeight="1" x14ac:dyDescent="0.25">
      <c r="A50" s="136" t="s">
        <v>15</v>
      </c>
      <c r="B50" s="136"/>
      <c r="C50" s="136"/>
      <c r="D50" s="89" t="s">
        <v>10</v>
      </c>
    </row>
    <row r="51" spans="1:5" s="8" customFormat="1" ht="30.75" customHeight="1" x14ac:dyDescent="0.25">
      <c r="A51" s="100" t="s">
        <v>390</v>
      </c>
      <c r="B51" s="100"/>
      <c r="C51" s="100"/>
      <c r="D51" s="61"/>
      <c r="E51" s="7"/>
    </row>
    <row r="52" spans="1:5" s="8" customFormat="1" ht="26.25" customHeight="1" x14ac:dyDescent="0.25">
      <c r="A52" s="100" t="s">
        <v>391</v>
      </c>
      <c r="B52" s="100"/>
      <c r="C52" s="100"/>
      <c r="D52" s="61"/>
      <c r="E52" s="7"/>
    </row>
    <row r="53" spans="1:5" s="8" customFormat="1" ht="26.25" customHeight="1" x14ac:dyDescent="0.25">
      <c r="A53" s="100" t="s">
        <v>392</v>
      </c>
      <c r="B53" s="100"/>
      <c r="C53" s="100"/>
      <c r="D53" s="61"/>
      <c r="E53" s="7"/>
    </row>
    <row r="54" spans="1:5" s="8" customFormat="1" ht="26.25" customHeight="1" x14ac:dyDescent="0.25">
      <c r="A54" s="100" t="s">
        <v>393</v>
      </c>
      <c r="B54" s="100"/>
      <c r="C54" s="100"/>
      <c r="D54" s="61"/>
      <c r="E54" s="7"/>
    </row>
    <row r="55" spans="1:5" ht="26.25" customHeight="1" x14ac:dyDescent="0.25">
      <c r="A55" s="97" t="s">
        <v>156</v>
      </c>
      <c r="B55" s="97"/>
      <c r="C55" s="97"/>
      <c r="D55" s="9" t="str">
        <f>IF(COUNTIF($D51:$D54,"x") &lt; 2,IF(D51="x",0,IF(D52="x",1,IF(D53="x",2,IF(D54="x",3,"-")))),"ERRO - Escolher apenas UMA opção")</f>
        <v>-</v>
      </c>
      <c r="E55" s="4">
        <v>3</v>
      </c>
    </row>
    <row r="56" spans="1:5" ht="80.099999999999994" customHeight="1" thickBot="1" x14ac:dyDescent="0.3">
      <c r="A56" s="10" t="s">
        <v>14</v>
      </c>
      <c r="B56" s="98" t="s">
        <v>376</v>
      </c>
      <c r="C56" s="98"/>
      <c r="D56" s="98"/>
    </row>
    <row r="57" spans="1:5" ht="15" customHeight="1" thickBot="1" x14ac:dyDescent="0.3">
      <c r="A57" s="160"/>
      <c r="B57" s="160"/>
      <c r="C57" s="160"/>
      <c r="D57" s="160"/>
      <c r="E57" s="4">
        <f>SUM(E34:E55)</f>
        <v>12</v>
      </c>
    </row>
    <row r="58" spans="1:5" ht="30" customHeight="1" x14ac:dyDescent="0.25">
      <c r="A58" s="161" t="s">
        <v>181</v>
      </c>
      <c r="B58" s="161"/>
      <c r="C58" s="69" t="s">
        <v>116</v>
      </c>
      <c r="D58" s="42" t="s">
        <v>143</v>
      </c>
    </row>
    <row r="59" spans="1:5" ht="30" customHeight="1" x14ac:dyDescent="0.25">
      <c r="A59" s="165" t="s">
        <v>381</v>
      </c>
      <c r="B59" s="166"/>
      <c r="C59" s="167" t="e">
        <f>D34+D41+D48+D55</f>
        <v>#VALUE!</v>
      </c>
      <c r="D59" s="169" t="e">
        <f>C59/12*100</f>
        <v>#VALUE!</v>
      </c>
    </row>
    <row r="60" spans="1:5" ht="30" customHeight="1" thickBot="1" x14ac:dyDescent="0.3">
      <c r="A60" s="162" t="s">
        <v>380</v>
      </c>
      <c r="B60" s="163"/>
      <c r="C60" s="168"/>
      <c r="D60" s="170"/>
    </row>
    <row r="61" spans="1:5" ht="15" customHeight="1" thickBot="1" x14ac:dyDescent="0.3">
      <c r="A61" s="171"/>
      <c r="B61" s="172"/>
      <c r="C61" s="172"/>
      <c r="D61" s="173"/>
    </row>
    <row r="62" spans="1:5" ht="26.25" customHeight="1" thickBot="1" x14ac:dyDescent="0.3">
      <c r="A62" s="108" t="s">
        <v>146</v>
      </c>
      <c r="B62" s="108"/>
      <c r="C62" s="108"/>
      <c r="D62" s="108"/>
    </row>
    <row r="63" spans="1:5" ht="32.25" customHeight="1" thickBot="1" x14ac:dyDescent="0.3">
      <c r="A63" s="164" t="s">
        <v>16</v>
      </c>
      <c r="B63" s="164"/>
      <c r="C63" s="164"/>
      <c r="D63" s="164"/>
    </row>
    <row r="64" spans="1:5" ht="26.25" customHeight="1" x14ac:dyDescent="0.25">
      <c r="A64" s="175" t="s">
        <v>144</v>
      </c>
      <c r="B64" s="176"/>
      <c r="C64" s="177"/>
      <c r="D64" s="47" t="s">
        <v>10</v>
      </c>
    </row>
    <row r="65" spans="1:5" ht="26.25" customHeight="1" x14ac:dyDescent="0.25">
      <c r="A65" s="174" t="s">
        <v>17</v>
      </c>
      <c r="B65" s="174"/>
      <c r="C65" s="174"/>
      <c r="D65" s="62"/>
      <c r="E65" s="4">
        <v>3</v>
      </c>
    </row>
    <row r="66" spans="1:5" ht="32.25" customHeight="1" x14ac:dyDescent="0.25">
      <c r="A66" s="174" t="s">
        <v>18</v>
      </c>
      <c r="B66" s="174"/>
      <c r="C66" s="174"/>
      <c r="D66" s="62"/>
      <c r="E66" s="4">
        <v>3</v>
      </c>
    </row>
    <row r="67" spans="1:5" ht="26.25" customHeight="1" x14ac:dyDescent="0.25">
      <c r="A67" s="174" t="s">
        <v>19</v>
      </c>
      <c r="B67" s="174"/>
      <c r="C67" s="174"/>
      <c r="D67" s="62"/>
      <c r="E67" s="4">
        <v>3</v>
      </c>
    </row>
    <row r="68" spans="1:5" ht="26.25" customHeight="1" x14ac:dyDescent="0.25">
      <c r="A68" s="174" t="s">
        <v>20</v>
      </c>
      <c r="B68" s="174"/>
      <c r="C68" s="174"/>
      <c r="D68" s="62"/>
      <c r="E68" s="4">
        <v>3</v>
      </c>
    </row>
    <row r="69" spans="1:5" ht="26.25" customHeight="1" x14ac:dyDescent="0.25">
      <c r="A69" s="174" t="s">
        <v>21</v>
      </c>
      <c r="B69" s="174"/>
      <c r="C69" s="174"/>
      <c r="D69" s="62"/>
      <c r="E69" s="4">
        <v>3</v>
      </c>
    </row>
    <row r="70" spans="1:5" ht="26.25" customHeight="1" x14ac:dyDescent="0.25">
      <c r="A70" s="174" t="s">
        <v>22</v>
      </c>
      <c r="B70" s="174"/>
      <c r="C70" s="174"/>
      <c r="D70" s="62"/>
      <c r="E70" s="4">
        <v>3</v>
      </c>
    </row>
    <row r="71" spans="1:5" ht="26.25" customHeight="1" x14ac:dyDescent="0.25">
      <c r="A71" s="174" t="s">
        <v>23</v>
      </c>
      <c r="B71" s="174"/>
      <c r="C71" s="174"/>
      <c r="D71" s="62"/>
      <c r="E71" s="4">
        <v>3</v>
      </c>
    </row>
    <row r="72" spans="1:5" ht="26.25" customHeight="1" x14ac:dyDescent="0.25">
      <c r="A72" s="174" t="s">
        <v>24</v>
      </c>
      <c r="B72" s="174"/>
      <c r="C72" s="174"/>
      <c r="D72" s="62"/>
      <c r="E72" s="4">
        <v>3</v>
      </c>
    </row>
    <row r="73" spans="1:5" ht="26.25" customHeight="1" x14ac:dyDescent="0.25">
      <c r="A73" s="174" t="s">
        <v>25</v>
      </c>
      <c r="B73" s="174"/>
      <c r="C73" s="174"/>
      <c r="D73" s="62"/>
      <c r="E73" s="4">
        <v>3</v>
      </c>
    </row>
    <row r="74" spans="1:5" ht="26.25" customHeight="1" x14ac:dyDescent="0.25">
      <c r="A74" s="174" t="s">
        <v>26</v>
      </c>
      <c r="B74" s="174"/>
      <c r="C74" s="174"/>
      <c r="D74" s="62"/>
      <c r="E74" s="4">
        <v>3</v>
      </c>
    </row>
    <row r="75" spans="1:5" ht="26.25" customHeight="1" x14ac:dyDescent="0.25">
      <c r="A75" s="11"/>
      <c r="B75" s="12"/>
      <c r="C75" s="12" t="s">
        <v>157</v>
      </c>
      <c r="D75" s="13">
        <f>SUM(D65:D74)</f>
        <v>0</v>
      </c>
      <c r="E75" s="4">
        <f>SUM(E65:E74)</f>
        <v>30</v>
      </c>
    </row>
    <row r="76" spans="1:5" ht="80.099999999999994" customHeight="1" thickBot="1" x14ac:dyDescent="0.3">
      <c r="A76" s="14" t="s">
        <v>14</v>
      </c>
      <c r="B76" s="98" t="s">
        <v>376</v>
      </c>
      <c r="C76" s="98"/>
      <c r="D76" s="98"/>
    </row>
    <row r="77" spans="1:5" ht="15" customHeight="1" thickBot="1" x14ac:dyDescent="0.3">
      <c r="A77" s="194"/>
      <c r="B77" s="195"/>
      <c r="C77" s="195"/>
      <c r="D77" s="196"/>
    </row>
    <row r="78" spans="1:5" ht="33" customHeight="1" x14ac:dyDescent="0.25">
      <c r="A78" s="161" t="s">
        <v>180</v>
      </c>
      <c r="B78" s="182"/>
      <c r="C78" s="69" t="s">
        <v>116</v>
      </c>
      <c r="D78" s="42" t="s">
        <v>143</v>
      </c>
    </row>
    <row r="79" spans="1:5" ht="33" customHeight="1" x14ac:dyDescent="0.25">
      <c r="A79" s="188" t="s">
        <v>379</v>
      </c>
      <c r="B79" s="189"/>
      <c r="C79" s="190">
        <f>D75</f>
        <v>0</v>
      </c>
      <c r="D79" s="192">
        <f>C79/30*100</f>
        <v>0</v>
      </c>
    </row>
    <row r="80" spans="1:5" ht="33" customHeight="1" thickBot="1" x14ac:dyDescent="0.3">
      <c r="A80" s="183" t="s">
        <v>380</v>
      </c>
      <c r="B80" s="184"/>
      <c r="C80" s="191"/>
      <c r="D80" s="193"/>
    </row>
    <row r="81" spans="1:5" ht="15" customHeight="1" thickBot="1" x14ac:dyDescent="0.3">
      <c r="A81" s="171"/>
      <c r="B81" s="172"/>
      <c r="C81" s="172"/>
      <c r="D81" s="173"/>
    </row>
    <row r="82" spans="1:5" ht="26.25" customHeight="1" thickBot="1" x14ac:dyDescent="0.3">
      <c r="A82" s="154" t="s">
        <v>432</v>
      </c>
      <c r="B82" s="154"/>
      <c r="C82" s="154"/>
      <c r="D82" s="154"/>
    </row>
    <row r="83" spans="1:5" s="16" customFormat="1" ht="32.1" customHeight="1" x14ac:dyDescent="0.25">
      <c r="A83" s="185" t="s">
        <v>182</v>
      </c>
      <c r="B83" s="185"/>
      <c r="C83" s="185"/>
      <c r="D83" s="185"/>
      <c r="E83" s="15"/>
    </row>
    <row r="84" spans="1:5" s="16" customFormat="1" ht="23.1" customHeight="1" x14ac:dyDescent="0.25">
      <c r="A84" s="200" t="s">
        <v>372</v>
      </c>
      <c r="B84" s="198"/>
      <c r="C84" s="198"/>
      <c r="D84" s="199"/>
      <c r="E84" s="15"/>
    </row>
    <row r="85" spans="1:5" s="16" customFormat="1" ht="23.1" customHeight="1" x14ac:dyDescent="0.25">
      <c r="A85" s="197" t="s">
        <v>373</v>
      </c>
      <c r="B85" s="198"/>
      <c r="C85" s="198"/>
      <c r="D85" s="199"/>
      <c r="E85" s="15"/>
    </row>
    <row r="86" spans="1:5" s="16" customFormat="1" ht="23.1" customHeight="1" x14ac:dyDescent="0.25">
      <c r="A86" s="197" t="s">
        <v>374</v>
      </c>
      <c r="B86" s="198"/>
      <c r="C86" s="198"/>
      <c r="D86" s="199"/>
      <c r="E86" s="15"/>
    </row>
    <row r="87" spans="1:5" s="16" customFormat="1" ht="23.1" customHeight="1" x14ac:dyDescent="0.25">
      <c r="A87" s="197" t="s">
        <v>375</v>
      </c>
      <c r="B87" s="198"/>
      <c r="C87" s="198"/>
      <c r="D87" s="199"/>
      <c r="E87" s="15"/>
    </row>
    <row r="88" spans="1:5" s="16" customFormat="1" ht="23.1" customHeight="1" thickBot="1" x14ac:dyDescent="0.3">
      <c r="A88" s="178" t="s">
        <v>371</v>
      </c>
      <c r="B88" s="179"/>
      <c r="C88" s="179"/>
      <c r="D88" s="180"/>
      <c r="E88" s="15"/>
    </row>
    <row r="89" spans="1:5" ht="26.25" customHeight="1" thickBot="1" x14ac:dyDescent="0.3">
      <c r="A89" s="186" t="s">
        <v>431</v>
      </c>
      <c r="B89" s="186"/>
      <c r="C89" s="186"/>
      <c r="D89" s="186"/>
    </row>
    <row r="90" spans="1:5" ht="47.25" customHeight="1" x14ac:dyDescent="0.25">
      <c r="A90" s="187" t="s">
        <v>27</v>
      </c>
      <c r="B90" s="187"/>
      <c r="C90" s="187"/>
      <c r="D90" s="187"/>
    </row>
    <row r="91" spans="1:5" ht="26.25" customHeight="1" x14ac:dyDescent="0.25">
      <c r="A91" s="201" t="s">
        <v>141</v>
      </c>
      <c r="B91" s="201"/>
      <c r="C91" s="201"/>
      <c r="D91" s="17" t="s">
        <v>28</v>
      </c>
    </row>
    <row r="92" spans="1:5" ht="26.25" customHeight="1" x14ac:dyDescent="0.25">
      <c r="A92" s="202" t="s">
        <v>117</v>
      </c>
      <c r="B92" s="202"/>
      <c r="C92" s="202"/>
      <c r="D92" s="18" t="s">
        <v>10</v>
      </c>
    </row>
    <row r="93" spans="1:5" ht="26.25" customHeight="1" x14ac:dyDescent="0.25">
      <c r="A93" s="174" t="s">
        <v>29</v>
      </c>
      <c r="B93" s="174"/>
      <c r="C93" s="174"/>
      <c r="D93" s="61"/>
      <c r="E93" s="4">
        <v>3</v>
      </c>
    </row>
    <row r="94" spans="1:5" ht="26.25" customHeight="1" x14ac:dyDescent="0.25">
      <c r="A94" s="174" t="s">
        <v>30</v>
      </c>
      <c r="B94" s="174"/>
      <c r="C94" s="174"/>
      <c r="D94" s="61"/>
      <c r="E94" s="4">
        <v>3</v>
      </c>
    </row>
    <row r="95" spans="1:5" ht="26.25" customHeight="1" x14ac:dyDescent="0.25">
      <c r="A95" s="174" t="s">
        <v>31</v>
      </c>
      <c r="B95" s="174"/>
      <c r="C95" s="174"/>
      <c r="D95" s="61"/>
      <c r="E95" s="4">
        <v>3</v>
      </c>
    </row>
    <row r="96" spans="1:5" ht="31.5" customHeight="1" x14ac:dyDescent="0.25">
      <c r="A96" s="181" t="s">
        <v>32</v>
      </c>
      <c r="B96" s="181"/>
      <c r="C96" s="181"/>
      <c r="D96" s="61"/>
      <c r="E96" s="4">
        <v>3</v>
      </c>
    </row>
    <row r="97" spans="1:5" s="8" customFormat="1" ht="26.25" customHeight="1" x14ac:dyDescent="0.25">
      <c r="A97" s="174" t="s">
        <v>33</v>
      </c>
      <c r="B97" s="174"/>
      <c r="C97" s="174"/>
      <c r="D97" s="61"/>
      <c r="E97" s="4">
        <v>3</v>
      </c>
    </row>
    <row r="98" spans="1:5" s="8" customFormat="1" ht="26.25" customHeight="1" x14ac:dyDescent="0.25">
      <c r="A98" s="174" t="s">
        <v>34</v>
      </c>
      <c r="B98" s="174"/>
      <c r="C98" s="174"/>
      <c r="D98" s="61"/>
      <c r="E98" s="4">
        <v>3</v>
      </c>
    </row>
    <row r="99" spans="1:5" ht="26.25" customHeight="1" x14ac:dyDescent="0.25">
      <c r="A99" s="174" t="s">
        <v>35</v>
      </c>
      <c r="B99" s="174"/>
      <c r="C99" s="174"/>
      <c r="D99" s="61"/>
      <c r="E99" s="4">
        <v>3</v>
      </c>
    </row>
    <row r="100" spans="1:5" ht="26.25" customHeight="1" x14ac:dyDescent="0.25">
      <c r="A100" s="174" t="s">
        <v>36</v>
      </c>
      <c r="B100" s="174"/>
      <c r="C100" s="174"/>
      <c r="D100" s="61"/>
      <c r="E100" s="4">
        <v>3</v>
      </c>
    </row>
    <row r="101" spans="1:5" ht="26.25" customHeight="1" x14ac:dyDescent="0.25">
      <c r="A101" s="174" t="s">
        <v>37</v>
      </c>
      <c r="B101" s="174"/>
      <c r="C101" s="174"/>
      <c r="D101" s="61"/>
      <c r="E101" s="4">
        <v>3</v>
      </c>
    </row>
    <row r="102" spans="1:5" ht="26.25" customHeight="1" x14ac:dyDescent="0.25">
      <c r="A102" s="174" t="s">
        <v>38</v>
      </c>
      <c r="B102" s="174"/>
      <c r="C102" s="174"/>
      <c r="D102" s="61"/>
      <c r="E102" s="4">
        <v>3</v>
      </c>
    </row>
    <row r="103" spans="1:5" ht="26.25" customHeight="1" x14ac:dyDescent="0.25">
      <c r="A103" s="174" t="s">
        <v>39</v>
      </c>
      <c r="B103" s="174"/>
      <c r="C103" s="174"/>
      <c r="D103" s="61"/>
      <c r="E103" s="4">
        <v>3</v>
      </c>
    </row>
    <row r="104" spans="1:5" ht="26.25" customHeight="1" x14ac:dyDescent="0.25">
      <c r="A104" s="174" t="s">
        <v>40</v>
      </c>
      <c r="B104" s="174"/>
      <c r="C104" s="174"/>
      <c r="D104" s="61"/>
      <c r="E104" s="4">
        <v>3</v>
      </c>
    </row>
    <row r="105" spans="1:5" ht="26.25" customHeight="1" x14ac:dyDescent="0.25">
      <c r="A105" s="174" t="s">
        <v>41</v>
      </c>
      <c r="B105" s="174"/>
      <c r="C105" s="174"/>
      <c r="D105" s="61"/>
      <c r="E105" s="4">
        <v>3</v>
      </c>
    </row>
    <row r="106" spans="1:5" ht="26.25" customHeight="1" x14ac:dyDescent="0.25">
      <c r="A106" s="97" t="s">
        <v>158</v>
      </c>
      <c r="B106" s="97"/>
      <c r="C106" s="97"/>
      <c r="D106" s="9">
        <f>SUM(D93:D105)</f>
        <v>0</v>
      </c>
      <c r="E106" s="4">
        <f>SUM(E93:E105)</f>
        <v>39</v>
      </c>
    </row>
    <row r="107" spans="1:5" ht="80.099999999999994" customHeight="1" thickBot="1" x14ac:dyDescent="0.3">
      <c r="A107" s="41" t="s">
        <v>14</v>
      </c>
      <c r="B107" s="98" t="s">
        <v>376</v>
      </c>
      <c r="C107" s="98"/>
      <c r="D107" s="98"/>
    </row>
    <row r="108" spans="1:5" ht="30" customHeight="1" x14ac:dyDescent="0.25">
      <c r="A108" s="207" t="s">
        <v>173</v>
      </c>
      <c r="B108" s="208"/>
      <c r="C108" s="28" t="s">
        <v>127</v>
      </c>
      <c r="D108" s="46" t="s">
        <v>142</v>
      </c>
    </row>
    <row r="109" spans="1:5" ht="30" customHeight="1" thickBot="1" x14ac:dyDescent="0.3">
      <c r="A109" s="209"/>
      <c r="B109" s="210"/>
      <c r="C109" s="20">
        <f>D106</f>
        <v>0</v>
      </c>
      <c r="D109" s="21">
        <f>C109/39*100</f>
        <v>0</v>
      </c>
    </row>
    <row r="110" spans="1:5" ht="15" customHeight="1" thickBot="1" x14ac:dyDescent="0.3">
      <c r="A110" s="194"/>
      <c r="B110" s="195"/>
      <c r="C110" s="195"/>
      <c r="D110" s="196"/>
    </row>
    <row r="111" spans="1:5" ht="32.25" customHeight="1" thickBot="1" x14ac:dyDescent="0.3">
      <c r="A111" s="203" t="s">
        <v>42</v>
      </c>
      <c r="B111" s="204"/>
      <c r="C111" s="204"/>
      <c r="D111" s="205"/>
    </row>
    <row r="112" spans="1:5" ht="26.25" customHeight="1" x14ac:dyDescent="0.25">
      <c r="A112" s="206" t="s">
        <v>139</v>
      </c>
      <c r="B112" s="206"/>
      <c r="C112" s="206"/>
      <c r="D112" s="18" t="s">
        <v>28</v>
      </c>
    </row>
    <row r="113" spans="1:5" ht="26.25" customHeight="1" x14ac:dyDescent="0.25">
      <c r="A113" s="202" t="s">
        <v>117</v>
      </c>
      <c r="B113" s="202"/>
      <c r="C113" s="202"/>
      <c r="D113" s="18" t="s">
        <v>10</v>
      </c>
    </row>
    <row r="114" spans="1:5" s="16" customFormat="1" ht="26.25" customHeight="1" x14ac:dyDescent="0.25">
      <c r="A114" s="174" t="s">
        <v>43</v>
      </c>
      <c r="B114" s="174"/>
      <c r="C114" s="174"/>
      <c r="D114" s="63"/>
      <c r="E114" s="22">
        <v>3</v>
      </c>
    </row>
    <row r="115" spans="1:5" ht="26.25" customHeight="1" x14ac:dyDescent="0.25">
      <c r="A115" s="174" t="s">
        <v>44</v>
      </c>
      <c r="B115" s="174"/>
      <c r="C115" s="174"/>
      <c r="D115" s="63"/>
      <c r="E115" s="22">
        <v>3</v>
      </c>
    </row>
    <row r="116" spans="1:5" ht="26.25" customHeight="1" x14ac:dyDescent="0.25">
      <c r="A116" s="174" t="s">
        <v>45</v>
      </c>
      <c r="B116" s="174"/>
      <c r="C116" s="174"/>
      <c r="D116" s="63"/>
      <c r="E116" s="22">
        <v>3</v>
      </c>
    </row>
    <row r="117" spans="1:5" ht="26.25" customHeight="1" x14ac:dyDescent="0.25">
      <c r="A117" s="181" t="s">
        <v>46</v>
      </c>
      <c r="B117" s="181"/>
      <c r="C117" s="181"/>
      <c r="D117" s="63"/>
      <c r="E117" s="22">
        <v>3</v>
      </c>
    </row>
    <row r="118" spans="1:5" ht="26.25" customHeight="1" x14ac:dyDescent="0.25">
      <c r="A118" s="174" t="s">
        <v>47</v>
      </c>
      <c r="B118" s="174"/>
      <c r="C118" s="174"/>
      <c r="D118" s="63"/>
      <c r="E118" s="22">
        <v>3</v>
      </c>
    </row>
    <row r="119" spans="1:5" ht="26.25" customHeight="1" x14ac:dyDescent="0.25">
      <c r="A119" s="174" t="s">
        <v>48</v>
      </c>
      <c r="B119" s="174"/>
      <c r="C119" s="174"/>
      <c r="D119" s="63"/>
      <c r="E119" s="22">
        <v>3</v>
      </c>
    </row>
    <row r="120" spans="1:5" ht="26.25" customHeight="1" x14ac:dyDescent="0.25">
      <c r="A120" s="174" t="s">
        <v>49</v>
      </c>
      <c r="B120" s="174"/>
      <c r="C120" s="174"/>
      <c r="D120" s="63"/>
      <c r="E120" s="22">
        <v>3</v>
      </c>
    </row>
    <row r="121" spans="1:5" ht="26.25" customHeight="1" x14ac:dyDescent="0.25">
      <c r="A121" s="174" t="s">
        <v>50</v>
      </c>
      <c r="B121" s="174"/>
      <c r="C121" s="174"/>
      <c r="D121" s="63"/>
      <c r="E121" s="22">
        <v>3</v>
      </c>
    </row>
    <row r="122" spans="1:5" ht="26.25" customHeight="1" x14ac:dyDescent="0.25">
      <c r="A122" s="97" t="s">
        <v>159</v>
      </c>
      <c r="B122" s="97"/>
      <c r="C122" s="97"/>
      <c r="D122" s="9">
        <f>SUM(D114:D121)</f>
        <v>0</v>
      </c>
      <c r="E122" s="4">
        <f>SUM(E114:E121)</f>
        <v>24</v>
      </c>
    </row>
    <row r="123" spans="1:5" ht="80.099999999999994" customHeight="1" thickBot="1" x14ac:dyDescent="0.3">
      <c r="A123" s="41" t="s">
        <v>14</v>
      </c>
      <c r="B123" s="98" t="s">
        <v>376</v>
      </c>
      <c r="C123" s="98"/>
      <c r="D123" s="98"/>
    </row>
    <row r="124" spans="1:5" ht="30" customHeight="1" x14ac:dyDescent="0.25">
      <c r="A124" s="235" t="s">
        <v>138</v>
      </c>
      <c r="B124" s="236"/>
      <c r="C124" s="28" t="s">
        <v>127</v>
      </c>
      <c r="D124" s="46" t="s">
        <v>142</v>
      </c>
    </row>
    <row r="125" spans="1:5" ht="30" customHeight="1" thickBot="1" x14ac:dyDescent="0.3">
      <c r="A125" s="237"/>
      <c r="B125" s="238"/>
      <c r="C125" s="20">
        <f>D122</f>
        <v>0</v>
      </c>
      <c r="D125" s="21">
        <f>C125/24*100</f>
        <v>0</v>
      </c>
    </row>
    <row r="126" spans="1:5" ht="15" customHeight="1" thickBot="1" x14ac:dyDescent="0.3">
      <c r="A126" s="211"/>
      <c r="B126" s="212"/>
      <c r="C126" s="212"/>
      <c r="D126" s="213"/>
    </row>
    <row r="127" spans="1:5" ht="33" customHeight="1" x14ac:dyDescent="0.25">
      <c r="A127" s="218" t="s">
        <v>433</v>
      </c>
      <c r="B127" s="218"/>
      <c r="C127" s="218"/>
      <c r="D127" s="218"/>
    </row>
    <row r="128" spans="1:5" ht="26.25" customHeight="1" x14ac:dyDescent="0.25">
      <c r="A128" s="202" t="s">
        <v>430</v>
      </c>
      <c r="B128" s="202"/>
      <c r="C128" s="202"/>
      <c r="D128" s="17" t="s">
        <v>28</v>
      </c>
    </row>
    <row r="129" spans="1:5" ht="26.25" customHeight="1" x14ac:dyDescent="0.25">
      <c r="A129" s="202" t="s">
        <v>117</v>
      </c>
      <c r="B129" s="202"/>
      <c r="C129" s="202"/>
      <c r="D129" s="18" t="s">
        <v>10</v>
      </c>
    </row>
    <row r="130" spans="1:5" ht="32.25" customHeight="1" x14ac:dyDescent="0.25">
      <c r="A130" s="219" t="s">
        <v>124</v>
      </c>
      <c r="B130" s="220"/>
      <c r="C130" s="221"/>
      <c r="D130" s="63"/>
      <c r="E130" s="4">
        <v>3</v>
      </c>
    </row>
    <row r="131" spans="1:5" ht="32.25" customHeight="1" x14ac:dyDescent="0.25">
      <c r="A131" s="219" t="s">
        <v>434</v>
      </c>
      <c r="B131" s="220"/>
      <c r="C131" s="221"/>
      <c r="D131" s="63"/>
      <c r="E131" s="4">
        <v>3</v>
      </c>
    </row>
    <row r="132" spans="1:5" ht="26.25" customHeight="1" x14ac:dyDescent="0.25">
      <c r="A132" s="219" t="s">
        <v>435</v>
      </c>
      <c r="B132" s="220"/>
      <c r="C132" s="221"/>
      <c r="D132" s="63"/>
      <c r="E132" s="4">
        <v>3</v>
      </c>
    </row>
    <row r="133" spans="1:5" ht="26.25" customHeight="1" x14ac:dyDescent="0.25">
      <c r="A133" s="219" t="s">
        <v>436</v>
      </c>
      <c r="B133" s="220"/>
      <c r="C133" s="221"/>
      <c r="D133" s="63"/>
      <c r="E133" s="4">
        <v>3</v>
      </c>
    </row>
    <row r="134" spans="1:5" s="16" customFormat="1" ht="26.25" customHeight="1" x14ac:dyDescent="0.25">
      <c r="A134" s="97" t="s">
        <v>160</v>
      </c>
      <c r="B134" s="97"/>
      <c r="C134" s="97"/>
      <c r="D134" s="9">
        <f>SUM(D130:D133)</f>
        <v>0</v>
      </c>
      <c r="E134" s="4">
        <f>SUM(E130:E133)</f>
        <v>12</v>
      </c>
    </row>
    <row r="135" spans="1:5" ht="80.099999999999994" customHeight="1" thickBot="1" x14ac:dyDescent="0.3">
      <c r="A135" s="19" t="s">
        <v>14</v>
      </c>
      <c r="B135" s="98" t="s">
        <v>376</v>
      </c>
      <c r="C135" s="98"/>
      <c r="D135" s="98"/>
    </row>
    <row r="136" spans="1:5" ht="30" customHeight="1" x14ac:dyDescent="0.25">
      <c r="A136" s="214" t="s">
        <v>172</v>
      </c>
      <c r="B136" s="215"/>
      <c r="C136" s="28" t="s">
        <v>127</v>
      </c>
      <c r="D136" s="46" t="s">
        <v>142</v>
      </c>
    </row>
    <row r="137" spans="1:5" ht="30" customHeight="1" thickBot="1" x14ac:dyDescent="0.3">
      <c r="A137" s="216"/>
      <c r="B137" s="217"/>
      <c r="C137" s="20">
        <f>D134</f>
        <v>0</v>
      </c>
      <c r="D137" s="21">
        <f>C137/12*100</f>
        <v>0</v>
      </c>
    </row>
    <row r="138" spans="1:5" ht="41.25" customHeight="1" x14ac:dyDescent="0.25">
      <c r="A138" s="187" t="s">
        <v>122</v>
      </c>
      <c r="B138" s="187"/>
      <c r="C138" s="187"/>
      <c r="D138" s="187"/>
    </row>
    <row r="139" spans="1:5" ht="26.25" customHeight="1" x14ac:dyDescent="0.25">
      <c r="A139" s="202" t="s">
        <v>152</v>
      </c>
      <c r="B139" s="202"/>
      <c r="C139" s="202"/>
      <c r="D139" s="17" t="s">
        <v>28</v>
      </c>
    </row>
    <row r="140" spans="1:5" ht="26.25" customHeight="1" x14ac:dyDescent="0.25">
      <c r="A140" s="202" t="s">
        <v>125</v>
      </c>
      <c r="B140" s="202"/>
      <c r="C140" s="202"/>
      <c r="D140" s="23" t="s">
        <v>10</v>
      </c>
    </row>
    <row r="141" spans="1:5" s="16" customFormat="1" ht="26.25" customHeight="1" x14ac:dyDescent="0.25">
      <c r="A141" s="174" t="s">
        <v>51</v>
      </c>
      <c r="B141" s="174"/>
      <c r="C141" s="174"/>
      <c r="D141" s="63"/>
      <c r="E141" s="22">
        <v>3</v>
      </c>
    </row>
    <row r="142" spans="1:5" ht="26.25" customHeight="1" x14ac:dyDescent="0.25">
      <c r="A142" s="174" t="s">
        <v>52</v>
      </c>
      <c r="B142" s="174"/>
      <c r="C142" s="174"/>
      <c r="D142" s="63"/>
      <c r="E142" s="22">
        <v>3</v>
      </c>
    </row>
    <row r="143" spans="1:5" ht="33" customHeight="1" x14ac:dyDescent="0.25">
      <c r="A143" s="174" t="s">
        <v>53</v>
      </c>
      <c r="B143" s="174"/>
      <c r="C143" s="174"/>
      <c r="D143" s="63"/>
      <c r="E143" s="22">
        <v>3</v>
      </c>
    </row>
    <row r="144" spans="1:5" ht="26.25" customHeight="1" x14ac:dyDescent="0.25">
      <c r="A144" s="181" t="s">
        <v>54</v>
      </c>
      <c r="B144" s="181"/>
      <c r="C144" s="181"/>
      <c r="D144" s="63"/>
      <c r="E144" s="22">
        <v>3</v>
      </c>
    </row>
    <row r="145" spans="1:5" ht="26.25" customHeight="1" x14ac:dyDescent="0.25">
      <c r="A145" s="174" t="s">
        <v>55</v>
      </c>
      <c r="B145" s="174"/>
      <c r="C145" s="174"/>
      <c r="D145" s="63"/>
      <c r="E145" s="22">
        <v>3</v>
      </c>
    </row>
    <row r="146" spans="1:5" ht="26.25" customHeight="1" x14ac:dyDescent="0.25">
      <c r="A146" s="174" t="s">
        <v>56</v>
      </c>
      <c r="B146" s="174"/>
      <c r="C146" s="174"/>
      <c r="D146" s="63"/>
      <c r="E146" s="22">
        <v>3</v>
      </c>
    </row>
    <row r="147" spans="1:5" ht="26.25" customHeight="1" x14ac:dyDescent="0.25">
      <c r="A147" s="174" t="s">
        <v>57</v>
      </c>
      <c r="B147" s="174"/>
      <c r="C147" s="174"/>
      <c r="D147" s="63"/>
      <c r="E147" s="22">
        <v>3</v>
      </c>
    </row>
    <row r="148" spans="1:5" ht="26.25" customHeight="1" x14ac:dyDescent="0.25">
      <c r="A148" s="174" t="s">
        <v>58</v>
      </c>
      <c r="B148" s="174"/>
      <c r="C148" s="174"/>
      <c r="D148" s="63"/>
      <c r="E148" s="22">
        <v>3</v>
      </c>
    </row>
    <row r="149" spans="1:5" ht="26.25" customHeight="1" x14ac:dyDescent="0.25">
      <c r="A149" s="97" t="s">
        <v>161</v>
      </c>
      <c r="B149" s="97"/>
      <c r="C149" s="97"/>
      <c r="D149" s="9">
        <f>SUM(D141:D148)</f>
        <v>0</v>
      </c>
      <c r="E149" s="4">
        <f>SUM(E141:E148)</f>
        <v>24</v>
      </c>
    </row>
    <row r="150" spans="1:5" ht="80.099999999999994" customHeight="1" thickBot="1" x14ac:dyDescent="0.3">
      <c r="A150" s="14" t="s">
        <v>14</v>
      </c>
      <c r="B150" s="98" t="s">
        <v>376</v>
      </c>
      <c r="C150" s="98"/>
      <c r="D150" s="98"/>
    </row>
    <row r="151" spans="1:5" ht="30" customHeight="1" x14ac:dyDescent="0.25">
      <c r="A151" s="222" t="s">
        <v>171</v>
      </c>
      <c r="B151" s="223"/>
      <c r="C151" s="28" t="s">
        <v>127</v>
      </c>
      <c r="D151" s="46" t="s">
        <v>142</v>
      </c>
    </row>
    <row r="152" spans="1:5" ht="30" customHeight="1" thickBot="1" x14ac:dyDescent="0.3">
      <c r="A152" s="216"/>
      <c r="B152" s="217"/>
      <c r="C152" s="20">
        <f>D149</f>
        <v>0</v>
      </c>
      <c r="D152" s="21">
        <f>C152/24*100</f>
        <v>0</v>
      </c>
    </row>
    <row r="153" spans="1:5" ht="15" customHeight="1" thickBot="1" x14ac:dyDescent="0.3">
      <c r="A153" s="24"/>
      <c r="B153" s="25"/>
      <c r="C153" s="26"/>
      <c r="D153" s="27"/>
    </row>
    <row r="154" spans="1:5" ht="30" customHeight="1" x14ac:dyDescent="0.25">
      <c r="A154" s="222" t="s">
        <v>59</v>
      </c>
      <c r="B154" s="223"/>
      <c r="C154" s="28" t="s">
        <v>128</v>
      </c>
      <c r="D154" s="42" t="s">
        <v>147</v>
      </c>
    </row>
    <row r="155" spans="1:5" ht="30" customHeight="1" thickBot="1" x14ac:dyDescent="0.3">
      <c r="A155" s="216"/>
      <c r="B155" s="217"/>
      <c r="C155" s="36">
        <f>C109+C125+C137+C152</f>
        <v>0</v>
      </c>
      <c r="D155" s="35">
        <f>C155/99*100</f>
        <v>0</v>
      </c>
      <c r="E155" s="4">
        <f>E106+E122+E134+E149</f>
        <v>99</v>
      </c>
    </row>
    <row r="156" spans="1:5" ht="15" customHeight="1" x14ac:dyDescent="0.25">
      <c r="A156" s="224"/>
      <c r="B156" s="224"/>
      <c r="C156" s="224"/>
      <c r="D156" s="224"/>
    </row>
    <row r="157" spans="1:5" ht="26.25" customHeight="1" x14ac:dyDescent="0.25">
      <c r="A157" s="225" t="s">
        <v>60</v>
      </c>
      <c r="B157" s="225"/>
      <c r="C157" s="225"/>
      <c r="D157" s="225"/>
    </row>
    <row r="158" spans="1:5" ht="32.25" customHeight="1" x14ac:dyDescent="0.25">
      <c r="A158" s="226" t="s">
        <v>61</v>
      </c>
      <c r="B158" s="226"/>
      <c r="C158" s="226"/>
      <c r="D158" s="226"/>
    </row>
    <row r="159" spans="1:5" ht="26.25" customHeight="1" x14ac:dyDescent="0.25">
      <c r="A159" s="202" t="s">
        <v>151</v>
      </c>
      <c r="B159" s="202"/>
      <c r="C159" s="202"/>
      <c r="D159" s="17" t="s">
        <v>28</v>
      </c>
    </row>
    <row r="160" spans="1:5" ht="26.25" customHeight="1" x14ac:dyDescent="0.25">
      <c r="A160" s="202" t="s">
        <v>125</v>
      </c>
      <c r="B160" s="202"/>
      <c r="C160" s="202"/>
      <c r="D160" s="23" t="s">
        <v>10</v>
      </c>
    </row>
    <row r="161" spans="1:5" ht="26.25" customHeight="1" x14ac:dyDescent="0.25">
      <c r="A161" s="174" t="s">
        <v>62</v>
      </c>
      <c r="B161" s="174"/>
      <c r="C161" s="174"/>
      <c r="D161" s="63"/>
      <c r="E161" s="4">
        <v>3</v>
      </c>
    </row>
    <row r="162" spans="1:5" ht="26.25" customHeight="1" x14ac:dyDescent="0.25">
      <c r="A162" s="174" t="s">
        <v>63</v>
      </c>
      <c r="B162" s="174"/>
      <c r="C162" s="174"/>
      <c r="D162" s="63"/>
      <c r="E162" s="4">
        <v>3</v>
      </c>
    </row>
    <row r="163" spans="1:5" ht="26.25" customHeight="1" x14ac:dyDescent="0.25">
      <c r="A163" s="174" t="s">
        <v>64</v>
      </c>
      <c r="B163" s="174"/>
      <c r="C163" s="174"/>
      <c r="D163" s="63"/>
      <c r="E163" s="4">
        <v>3</v>
      </c>
    </row>
    <row r="164" spans="1:5" ht="26.25" customHeight="1" x14ac:dyDescent="0.25">
      <c r="A164" s="181" t="s">
        <v>65</v>
      </c>
      <c r="B164" s="181"/>
      <c r="C164" s="181"/>
      <c r="D164" s="63"/>
      <c r="E164" s="4">
        <v>3</v>
      </c>
    </row>
    <row r="165" spans="1:5" ht="26.25" customHeight="1" x14ac:dyDescent="0.25">
      <c r="A165" s="97" t="s">
        <v>162</v>
      </c>
      <c r="B165" s="97"/>
      <c r="C165" s="97"/>
      <c r="D165" s="9">
        <f>SUM(D161:D164)</f>
        <v>0</v>
      </c>
      <c r="E165" s="4">
        <f>SUM(E161:E164)</f>
        <v>12</v>
      </c>
    </row>
    <row r="166" spans="1:5" ht="80.099999999999994" customHeight="1" thickBot="1" x14ac:dyDescent="0.3">
      <c r="A166" s="43" t="s">
        <v>14</v>
      </c>
      <c r="B166" s="98" t="s">
        <v>376</v>
      </c>
      <c r="C166" s="98"/>
      <c r="D166" s="98"/>
    </row>
    <row r="167" spans="1:5" ht="30" customHeight="1" x14ac:dyDescent="0.25">
      <c r="A167" s="222" t="s">
        <v>175</v>
      </c>
      <c r="B167" s="223"/>
      <c r="C167" s="28" t="s">
        <v>127</v>
      </c>
      <c r="D167" s="46" t="s">
        <v>142</v>
      </c>
    </row>
    <row r="168" spans="1:5" ht="30" customHeight="1" thickBot="1" x14ac:dyDescent="0.3">
      <c r="A168" s="216"/>
      <c r="B168" s="217"/>
      <c r="C168" s="44">
        <f>D165</f>
        <v>0</v>
      </c>
      <c r="D168" s="21">
        <f>C168/12*100</f>
        <v>0</v>
      </c>
    </row>
    <row r="169" spans="1:5" ht="34.5" customHeight="1" x14ac:dyDescent="0.25">
      <c r="A169" s="187" t="s">
        <v>66</v>
      </c>
      <c r="B169" s="187"/>
      <c r="C169" s="187"/>
      <c r="D169" s="187"/>
    </row>
    <row r="170" spans="1:5" ht="26.25" customHeight="1" x14ac:dyDescent="0.25">
      <c r="A170" s="202" t="s">
        <v>403</v>
      </c>
      <c r="B170" s="202"/>
      <c r="C170" s="202"/>
      <c r="D170" s="17" t="s">
        <v>28</v>
      </c>
    </row>
    <row r="171" spans="1:5" ht="26.25" customHeight="1" x14ac:dyDescent="0.25">
      <c r="A171" s="202" t="s">
        <v>125</v>
      </c>
      <c r="B171" s="202"/>
      <c r="C171" s="202"/>
      <c r="D171" s="23" t="s">
        <v>10</v>
      </c>
    </row>
    <row r="172" spans="1:5" ht="26.25" customHeight="1" x14ac:dyDescent="0.25">
      <c r="A172" s="174" t="s">
        <v>67</v>
      </c>
      <c r="B172" s="174"/>
      <c r="C172" s="174"/>
      <c r="D172" s="64"/>
      <c r="E172" s="4">
        <v>3</v>
      </c>
    </row>
    <row r="173" spans="1:5" ht="26.25" customHeight="1" x14ac:dyDescent="0.25">
      <c r="A173" s="174" t="s">
        <v>68</v>
      </c>
      <c r="B173" s="174"/>
      <c r="C173" s="174"/>
      <c r="D173" s="64"/>
      <c r="E173" s="4">
        <v>3</v>
      </c>
    </row>
    <row r="174" spans="1:5" ht="26.25" customHeight="1" x14ac:dyDescent="0.25">
      <c r="A174" s="174" t="s">
        <v>69</v>
      </c>
      <c r="B174" s="174"/>
      <c r="C174" s="174"/>
      <c r="D174" s="64"/>
      <c r="E174" s="4">
        <v>3</v>
      </c>
    </row>
    <row r="175" spans="1:5" ht="26.25" customHeight="1" x14ac:dyDescent="0.25">
      <c r="A175" s="97" t="s">
        <v>163</v>
      </c>
      <c r="B175" s="97"/>
      <c r="C175" s="97"/>
      <c r="D175" s="9">
        <f>SUM(D172:D174)</f>
        <v>0</v>
      </c>
      <c r="E175" s="4">
        <f>SUM(E172:E174)</f>
        <v>9</v>
      </c>
    </row>
    <row r="176" spans="1:5" ht="80.099999999999994" customHeight="1" thickBot="1" x14ac:dyDescent="0.3">
      <c r="A176" s="14" t="s">
        <v>14</v>
      </c>
      <c r="B176" s="98" t="s">
        <v>376</v>
      </c>
      <c r="C176" s="98"/>
      <c r="D176" s="98"/>
    </row>
    <row r="177" spans="1:5" ht="30" customHeight="1" x14ac:dyDescent="0.25">
      <c r="A177" s="222" t="s">
        <v>174</v>
      </c>
      <c r="B177" s="223"/>
      <c r="C177" s="28" t="s">
        <v>127</v>
      </c>
      <c r="D177" s="46" t="s">
        <v>142</v>
      </c>
    </row>
    <row r="178" spans="1:5" ht="30" customHeight="1" thickBot="1" x14ac:dyDescent="0.3">
      <c r="A178" s="216"/>
      <c r="B178" s="217"/>
      <c r="C178" s="29">
        <f>D175</f>
        <v>0</v>
      </c>
      <c r="D178" s="60">
        <f>C178/9*100</f>
        <v>0</v>
      </c>
    </row>
    <row r="179" spans="1:5" ht="37.5" customHeight="1" x14ac:dyDescent="0.25">
      <c r="A179" s="187" t="s">
        <v>70</v>
      </c>
      <c r="B179" s="187"/>
      <c r="C179" s="187"/>
      <c r="D179" s="187"/>
    </row>
    <row r="180" spans="1:5" ht="26.25" customHeight="1" x14ac:dyDescent="0.25">
      <c r="A180" s="202" t="s">
        <v>404</v>
      </c>
      <c r="B180" s="202"/>
      <c r="C180" s="202"/>
      <c r="D180" s="17" t="s">
        <v>28</v>
      </c>
    </row>
    <row r="181" spans="1:5" ht="26.25" customHeight="1" x14ac:dyDescent="0.25">
      <c r="A181" s="202" t="s">
        <v>125</v>
      </c>
      <c r="B181" s="202"/>
      <c r="C181" s="202"/>
      <c r="D181" s="23" t="s">
        <v>10</v>
      </c>
    </row>
    <row r="182" spans="1:5" ht="26.25" customHeight="1" x14ac:dyDescent="0.25">
      <c r="A182" s="174" t="s">
        <v>71</v>
      </c>
      <c r="B182" s="174"/>
      <c r="C182" s="174"/>
      <c r="D182" s="63"/>
      <c r="E182" s="4">
        <v>3</v>
      </c>
    </row>
    <row r="183" spans="1:5" ht="26.25" customHeight="1" x14ac:dyDescent="0.25">
      <c r="A183" s="174" t="s">
        <v>72</v>
      </c>
      <c r="B183" s="174"/>
      <c r="C183" s="174"/>
      <c r="D183" s="63"/>
      <c r="E183" s="4">
        <v>3</v>
      </c>
    </row>
    <row r="184" spans="1:5" ht="26.25" customHeight="1" x14ac:dyDescent="0.25">
      <c r="A184" s="174" t="s">
        <v>73</v>
      </c>
      <c r="B184" s="174"/>
      <c r="C184" s="174"/>
      <c r="D184" s="63"/>
      <c r="E184" s="4">
        <v>3</v>
      </c>
    </row>
    <row r="185" spans="1:5" ht="26.25" customHeight="1" x14ac:dyDescent="0.25">
      <c r="A185" s="174" t="s">
        <v>74</v>
      </c>
      <c r="B185" s="174"/>
      <c r="C185" s="174"/>
      <c r="D185" s="63"/>
      <c r="E185" s="4">
        <v>3</v>
      </c>
    </row>
    <row r="186" spans="1:5" ht="26.25" customHeight="1" x14ac:dyDescent="0.25">
      <c r="A186" s="174" t="s">
        <v>75</v>
      </c>
      <c r="B186" s="174"/>
      <c r="C186" s="174"/>
      <c r="D186" s="63"/>
      <c r="E186" s="4">
        <v>3</v>
      </c>
    </row>
    <row r="187" spans="1:5" ht="26.25" customHeight="1" x14ac:dyDescent="0.25">
      <c r="A187" s="174" t="s">
        <v>76</v>
      </c>
      <c r="B187" s="174"/>
      <c r="C187" s="174"/>
      <c r="D187" s="63"/>
      <c r="E187" s="4">
        <v>3</v>
      </c>
    </row>
    <row r="188" spans="1:5" ht="26.25" customHeight="1" x14ac:dyDescent="0.25">
      <c r="A188" s="174" t="s">
        <v>77</v>
      </c>
      <c r="B188" s="174"/>
      <c r="C188" s="174"/>
      <c r="D188" s="63"/>
      <c r="E188" s="4">
        <v>3</v>
      </c>
    </row>
    <row r="189" spans="1:5" ht="26.25" customHeight="1" x14ac:dyDescent="0.25">
      <c r="A189" s="174" t="s">
        <v>78</v>
      </c>
      <c r="B189" s="174"/>
      <c r="C189" s="174"/>
      <c r="D189" s="63"/>
      <c r="E189" s="4">
        <v>3</v>
      </c>
    </row>
    <row r="190" spans="1:5" ht="26.25" customHeight="1" x14ac:dyDescent="0.25">
      <c r="A190" s="174" t="s">
        <v>79</v>
      </c>
      <c r="B190" s="174"/>
      <c r="C190" s="174"/>
      <c r="D190" s="63"/>
      <c r="E190" s="4">
        <v>3</v>
      </c>
    </row>
    <row r="191" spans="1:5" ht="26.25" customHeight="1" x14ac:dyDescent="0.25">
      <c r="A191" s="97" t="s">
        <v>164</v>
      </c>
      <c r="B191" s="97"/>
      <c r="C191" s="97"/>
      <c r="D191" s="9">
        <f>SUM(D182:D190)</f>
        <v>0</v>
      </c>
      <c r="E191" s="4">
        <f>SUM(E182:E190)</f>
        <v>27</v>
      </c>
    </row>
    <row r="192" spans="1:5" ht="80.099999999999994" customHeight="1" thickBot="1" x14ac:dyDescent="0.3">
      <c r="A192" s="41" t="s">
        <v>14</v>
      </c>
      <c r="B192" s="98" t="s">
        <v>376</v>
      </c>
      <c r="C192" s="98"/>
      <c r="D192" s="98"/>
    </row>
    <row r="193" spans="1:5" ht="30" customHeight="1" x14ac:dyDescent="0.25">
      <c r="A193" s="222" t="s">
        <v>176</v>
      </c>
      <c r="B193" s="223"/>
      <c r="C193" s="28" t="s">
        <v>127</v>
      </c>
      <c r="D193" s="46" t="s">
        <v>142</v>
      </c>
    </row>
    <row r="194" spans="1:5" ht="30" customHeight="1" thickBot="1" x14ac:dyDescent="0.3">
      <c r="A194" s="216"/>
      <c r="B194" s="217"/>
      <c r="C194" s="20">
        <f>D191</f>
        <v>0</v>
      </c>
      <c r="D194" s="21">
        <f>C194/27*100</f>
        <v>0</v>
      </c>
    </row>
    <row r="195" spans="1:5" ht="42" customHeight="1" x14ac:dyDescent="0.25">
      <c r="A195" s="187" t="s">
        <v>80</v>
      </c>
      <c r="B195" s="187"/>
      <c r="C195" s="187"/>
      <c r="D195" s="187"/>
    </row>
    <row r="196" spans="1:5" ht="26.25" customHeight="1" x14ac:dyDescent="0.25">
      <c r="A196" s="202" t="s">
        <v>405</v>
      </c>
      <c r="B196" s="202"/>
      <c r="C196" s="202"/>
      <c r="D196" s="17" t="s">
        <v>28</v>
      </c>
    </row>
    <row r="197" spans="1:5" ht="26.25" customHeight="1" x14ac:dyDescent="0.25">
      <c r="A197" s="202" t="s">
        <v>125</v>
      </c>
      <c r="B197" s="202"/>
      <c r="C197" s="202"/>
      <c r="D197" s="23" t="s">
        <v>10</v>
      </c>
    </row>
    <row r="198" spans="1:5" ht="26.25" customHeight="1" x14ac:dyDescent="0.25">
      <c r="A198" s="174" t="s">
        <v>81</v>
      </c>
      <c r="B198" s="174"/>
      <c r="C198" s="174"/>
      <c r="D198" s="63"/>
      <c r="E198" s="4">
        <v>3</v>
      </c>
    </row>
    <row r="199" spans="1:5" ht="26.25" customHeight="1" x14ac:dyDescent="0.25">
      <c r="A199" s="174" t="s">
        <v>82</v>
      </c>
      <c r="B199" s="174"/>
      <c r="C199" s="174"/>
      <c r="D199" s="63"/>
      <c r="E199" s="4">
        <v>3</v>
      </c>
    </row>
    <row r="200" spans="1:5" ht="26.25" customHeight="1" x14ac:dyDescent="0.25">
      <c r="A200" s="174" t="s">
        <v>83</v>
      </c>
      <c r="B200" s="174"/>
      <c r="C200" s="174"/>
      <c r="D200" s="63"/>
      <c r="E200" s="4">
        <v>3</v>
      </c>
    </row>
    <row r="201" spans="1:5" ht="26.25" customHeight="1" x14ac:dyDescent="0.25">
      <c r="A201" s="174" t="s">
        <v>84</v>
      </c>
      <c r="B201" s="174"/>
      <c r="C201" s="174"/>
      <c r="D201" s="63"/>
      <c r="E201" s="4">
        <v>3</v>
      </c>
    </row>
    <row r="202" spans="1:5" ht="26.25" customHeight="1" x14ac:dyDescent="0.25">
      <c r="A202" s="174" t="s">
        <v>85</v>
      </c>
      <c r="B202" s="174"/>
      <c r="C202" s="174"/>
      <c r="D202" s="63"/>
      <c r="E202" s="4">
        <v>3</v>
      </c>
    </row>
    <row r="203" spans="1:5" ht="26.25" customHeight="1" x14ac:dyDescent="0.25">
      <c r="A203" s="174" t="s">
        <v>86</v>
      </c>
      <c r="B203" s="174"/>
      <c r="C203" s="174"/>
      <c r="D203" s="63"/>
      <c r="E203" s="4">
        <v>3</v>
      </c>
    </row>
    <row r="204" spans="1:5" ht="26.25" customHeight="1" x14ac:dyDescent="0.25">
      <c r="A204" s="174" t="s">
        <v>87</v>
      </c>
      <c r="B204" s="174"/>
      <c r="C204" s="174"/>
      <c r="D204" s="63"/>
      <c r="E204" s="4">
        <v>3</v>
      </c>
    </row>
    <row r="205" spans="1:5" ht="26.25" customHeight="1" x14ac:dyDescent="0.25">
      <c r="A205" s="174" t="s">
        <v>88</v>
      </c>
      <c r="B205" s="174"/>
      <c r="C205" s="174"/>
      <c r="D205" s="63"/>
      <c r="E205" s="4">
        <v>3</v>
      </c>
    </row>
    <row r="206" spans="1:5" ht="26.25" customHeight="1" x14ac:dyDescent="0.25">
      <c r="A206" s="174" t="s">
        <v>89</v>
      </c>
      <c r="B206" s="174"/>
      <c r="C206" s="174"/>
      <c r="D206" s="63"/>
      <c r="E206" s="4">
        <v>3</v>
      </c>
    </row>
    <row r="207" spans="1:5" ht="26.25" customHeight="1" x14ac:dyDescent="0.25">
      <c r="A207" s="174" t="s">
        <v>90</v>
      </c>
      <c r="B207" s="174"/>
      <c r="C207" s="174"/>
      <c r="D207" s="63"/>
      <c r="E207" s="4">
        <v>3</v>
      </c>
    </row>
    <row r="208" spans="1:5" ht="26.25" customHeight="1" x14ac:dyDescent="0.25">
      <c r="A208" s="174" t="s">
        <v>91</v>
      </c>
      <c r="B208" s="174"/>
      <c r="C208" s="174"/>
      <c r="D208" s="63"/>
      <c r="E208" s="4">
        <v>3</v>
      </c>
    </row>
    <row r="209" spans="1:5" ht="26.25" customHeight="1" x14ac:dyDescent="0.25">
      <c r="A209" s="174" t="s">
        <v>92</v>
      </c>
      <c r="B209" s="174"/>
      <c r="C209" s="174"/>
      <c r="D209" s="63"/>
      <c r="E209" s="4">
        <v>3</v>
      </c>
    </row>
    <row r="210" spans="1:5" ht="26.25" customHeight="1" x14ac:dyDescent="0.25">
      <c r="A210" s="174" t="s">
        <v>93</v>
      </c>
      <c r="B210" s="174"/>
      <c r="C210" s="174"/>
      <c r="D210" s="63"/>
      <c r="E210" s="4">
        <v>3</v>
      </c>
    </row>
    <row r="211" spans="1:5" ht="26.25" customHeight="1" x14ac:dyDescent="0.25">
      <c r="A211" s="97" t="s">
        <v>165</v>
      </c>
      <c r="B211" s="97"/>
      <c r="C211" s="97"/>
      <c r="D211" s="9">
        <f>SUM(D198:D210)</f>
        <v>0</v>
      </c>
      <c r="E211" s="4">
        <f>SUM(E198:E210)</f>
        <v>39</v>
      </c>
    </row>
    <row r="212" spans="1:5" ht="80.099999999999994" customHeight="1" thickBot="1" x14ac:dyDescent="0.3">
      <c r="A212" s="41" t="s">
        <v>14</v>
      </c>
      <c r="B212" s="98" t="s">
        <v>376</v>
      </c>
      <c r="C212" s="98"/>
      <c r="D212" s="98"/>
    </row>
    <row r="213" spans="1:5" ht="30" customHeight="1" x14ac:dyDescent="0.25">
      <c r="A213" s="222" t="s">
        <v>177</v>
      </c>
      <c r="B213" s="223"/>
      <c r="C213" s="28" t="s">
        <v>127</v>
      </c>
      <c r="D213" s="46" t="s">
        <v>142</v>
      </c>
    </row>
    <row r="214" spans="1:5" ht="30" customHeight="1" thickBot="1" x14ac:dyDescent="0.3">
      <c r="A214" s="216"/>
      <c r="B214" s="217"/>
      <c r="C214" s="29">
        <f>D211</f>
        <v>0</v>
      </c>
      <c r="D214" s="21">
        <f>C214/39*100</f>
        <v>0</v>
      </c>
    </row>
    <row r="215" spans="1:5" ht="15" customHeight="1" thickBot="1" x14ac:dyDescent="0.3">
      <c r="A215" s="265"/>
      <c r="B215" s="230"/>
      <c r="C215" s="230"/>
      <c r="D215" s="231"/>
    </row>
    <row r="216" spans="1:5" ht="30" customHeight="1" x14ac:dyDescent="0.25">
      <c r="A216" s="222" t="s">
        <v>94</v>
      </c>
      <c r="B216" s="223"/>
      <c r="C216" s="28" t="s">
        <v>128</v>
      </c>
      <c r="D216" s="42" t="s">
        <v>147</v>
      </c>
    </row>
    <row r="217" spans="1:5" ht="30" customHeight="1" thickBot="1" x14ac:dyDescent="0.3">
      <c r="A217" s="216"/>
      <c r="B217" s="217"/>
      <c r="C217" s="37">
        <f>C168+C178+C194+C214</f>
        <v>0</v>
      </c>
      <c r="D217" s="35">
        <f>C217/87*100</f>
        <v>0</v>
      </c>
      <c r="E217" s="4">
        <f>E165+E175+E191+E211</f>
        <v>87</v>
      </c>
    </row>
    <row r="218" spans="1:5" s="5" customFormat="1" ht="15" customHeight="1" thickBot="1" x14ac:dyDescent="0.3">
      <c r="A218" s="227"/>
      <c r="B218" s="228"/>
      <c r="C218" s="228"/>
      <c r="D218" s="229"/>
      <c r="E218" s="4"/>
    </row>
    <row r="219" spans="1:5" ht="26.25" customHeight="1" x14ac:dyDescent="0.25">
      <c r="A219" s="239" t="s">
        <v>422</v>
      </c>
      <c r="B219" s="239"/>
      <c r="C219" s="239"/>
      <c r="D219" s="239"/>
    </row>
    <row r="220" spans="1:5" ht="48" customHeight="1" x14ac:dyDescent="0.25">
      <c r="A220" s="226" t="s">
        <v>419</v>
      </c>
      <c r="B220" s="226"/>
      <c r="C220" s="226"/>
      <c r="D220" s="226"/>
    </row>
    <row r="221" spans="1:5" ht="26.25" customHeight="1" x14ac:dyDescent="0.25">
      <c r="A221" s="202" t="s">
        <v>421</v>
      </c>
      <c r="B221" s="202"/>
      <c r="C221" s="202"/>
      <c r="D221" s="17" t="s">
        <v>28</v>
      </c>
    </row>
    <row r="222" spans="1:5" ht="26.25" customHeight="1" x14ac:dyDescent="0.25">
      <c r="A222" s="202" t="s">
        <v>406</v>
      </c>
      <c r="B222" s="202"/>
      <c r="C222" s="202"/>
      <c r="D222" s="23" t="s">
        <v>10</v>
      </c>
    </row>
    <row r="223" spans="1:5" ht="26.25" customHeight="1" x14ac:dyDescent="0.25">
      <c r="A223" s="243" t="s">
        <v>408</v>
      </c>
      <c r="B223" s="244"/>
      <c r="C223" s="245"/>
      <c r="D223" s="63"/>
      <c r="E223" s="4">
        <v>3</v>
      </c>
    </row>
    <row r="224" spans="1:5" ht="26.25" customHeight="1" x14ac:dyDescent="0.25">
      <c r="A224" s="243" t="s">
        <v>409</v>
      </c>
      <c r="B224" s="244"/>
      <c r="C224" s="245"/>
      <c r="D224" s="63"/>
      <c r="E224" s="4">
        <v>3</v>
      </c>
    </row>
    <row r="225" spans="1:5" ht="26.25" customHeight="1" x14ac:dyDescent="0.25">
      <c r="A225" s="243" t="s">
        <v>410</v>
      </c>
      <c r="B225" s="244"/>
      <c r="C225" s="245"/>
      <c r="D225" s="63"/>
      <c r="E225" s="4">
        <v>3</v>
      </c>
    </row>
    <row r="226" spans="1:5" ht="26.25" customHeight="1" x14ac:dyDescent="0.25">
      <c r="A226" s="243" t="s">
        <v>411</v>
      </c>
      <c r="B226" s="244"/>
      <c r="C226" s="245"/>
      <c r="D226" s="63"/>
      <c r="E226" s="4">
        <v>3</v>
      </c>
    </row>
    <row r="227" spans="1:5" ht="26.25" customHeight="1" x14ac:dyDescent="0.25">
      <c r="A227" s="243" t="s">
        <v>412</v>
      </c>
      <c r="B227" s="244"/>
      <c r="C227" s="245"/>
      <c r="D227" s="63"/>
      <c r="E227" s="4">
        <v>3</v>
      </c>
    </row>
    <row r="228" spans="1:5" ht="26.25" customHeight="1" x14ac:dyDescent="0.25">
      <c r="A228" s="243" t="s">
        <v>413</v>
      </c>
      <c r="B228" s="244"/>
      <c r="C228" s="245"/>
      <c r="D228" s="63"/>
      <c r="E228" s="4">
        <v>3</v>
      </c>
    </row>
    <row r="229" spans="1:5" ht="26.25" customHeight="1" x14ac:dyDescent="0.25">
      <c r="A229" s="243" t="s">
        <v>414</v>
      </c>
      <c r="B229" s="244"/>
      <c r="C229" s="245"/>
      <c r="D229" s="63"/>
      <c r="E229" s="4">
        <v>3</v>
      </c>
    </row>
    <row r="230" spans="1:5" ht="26.25" customHeight="1" x14ac:dyDescent="0.25">
      <c r="A230" s="243" t="s">
        <v>415</v>
      </c>
      <c r="B230" s="244"/>
      <c r="C230" s="245"/>
      <c r="D230" s="63"/>
      <c r="E230" s="4">
        <v>3</v>
      </c>
    </row>
    <row r="231" spans="1:5" ht="26.25" customHeight="1" x14ac:dyDescent="0.25">
      <c r="A231" s="243" t="s">
        <v>416</v>
      </c>
      <c r="B231" s="244"/>
      <c r="C231" s="245"/>
      <c r="D231" s="63"/>
      <c r="E231" s="4">
        <v>3</v>
      </c>
    </row>
    <row r="232" spans="1:5" ht="26.25" customHeight="1" x14ac:dyDescent="0.25">
      <c r="A232" s="243" t="s">
        <v>417</v>
      </c>
      <c r="B232" s="244"/>
      <c r="C232" s="245"/>
      <c r="D232" s="63"/>
      <c r="E232" s="4">
        <v>3</v>
      </c>
    </row>
    <row r="233" spans="1:5" ht="26.25" customHeight="1" x14ac:dyDescent="0.25">
      <c r="A233" s="243" t="s">
        <v>418</v>
      </c>
      <c r="B233" s="244"/>
      <c r="C233" s="245"/>
      <c r="D233" s="63"/>
      <c r="E233" s="4">
        <v>3</v>
      </c>
    </row>
    <row r="234" spans="1:5" ht="26.25" customHeight="1" x14ac:dyDescent="0.25">
      <c r="A234" s="97" t="s">
        <v>166</v>
      </c>
      <c r="B234" s="97"/>
      <c r="C234" s="97"/>
      <c r="D234" s="9">
        <f>SUM(D223:D233)</f>
        <v>0</v>
      </c>
      <c r="E234" s="4">
        <f>SUM(E223:E233)</f>
        <v>33</v>
      </c>
    </row>
    <row r="235" spans="1:5" ht="80.099999999999994" customHeight="1" thickBot="1" x14ac:dyDescent="0.3">
      <c r="A235" s="10" t="s">
        <v>14</v>
      </c>
      <c r="B235" s="98" t="s">
        <v>376</v>
      </c>
      <c r="C235" s="98"/>
      <c r="D235" s="98"/>
    </row>
    <row r="236" spans="1:5" ht="30" customHeight="1" x14ac:dyDescent="0.25">
      <c r="A236" s="241" t="s">
        <v>420</v>
      </c>
      <c r="B236" s="242"/>
      <c r="C236" s="67" t="s">
        <v>127</v>
      </c>
      <c r="D236" s="68" t="s">
        <v>142</v>
      </c>
    </row>
    <row r="237" spans="1:5" ht="30" customHeight="1" thickBot="1" x14ac:dyDescent="0.3">
      <c r="A237" s="216"/>
      <c r="B237" s="217"/>
      <c r="C237" s="29">
        <f>D234</f>
        <v>0</v>
      </c>
      <c r="D237" s="21">
        <f>C237/33*100</f>
        <v>0</v>
      </c>
    </row>
    <row r="238" spans="1:5" ht="15" customHeight="1" thickBot="1" x14ac:dyDescent="0.3">
      <c r="A238" s="30"/>
      <c r="B238" s="230"/>
      <c r="C238" s="230"/>
      <c r="D238" s="231"/>
    </row>
    <row r="239" spans="1:5" ht="30" customHeight="1" x14ac:dyDescent="0.25">
      <c r="A239" s="222" t="s">
        <v>95</v>
      </c>
      <c r="B239" s="223"/>
      <c r="C239" s="28" t="s">
        <v>128</v>
      </c>
      <c r="D239" s="42" t="s">
        <v>147</v>
      </c>
    </row>
    <row r="240" spans="1:5" ht="30" customHeight="1" thickBot="1" x14ac:dyDescent="0.3">
      <c r="A240" s="216"/>
      <c r="B240" s="217"/>
      <c r="C240" s="34">
        <f>C237</f>
        <v>0</v>
      </c>
      <c r="D240" s="35">
        <f>C240/33*100</f>
        <v>0</v>
      </c>
    </row>
    <row r="241" spans="1:5" ht="15" customHeight="1" thickBot="1" x14ac:dyDescent="0.3">
      <c r="A241" s="267"/>
      <c r="B241" s="267"/>
      <c r="C241" s="267"/>
      <c r="D241" s="267"/>
    </row>
    <row r="242" spans="1:5" ht="26.25" customHeight="1" x14ac:dyDescent="0.25">
      <c r="A242" s="239" t="s">
        <v>96</v>
      </c>
      <c r="B242" s="239"/>
      <c r="C242" s="239"/>
      <c r="D242" s="239"/>
    </row>
    <row r="243" spans="1:5" ht="45.75" customHeight="1" x14ac:dyDescent="0.25">
      <c r="A243" s="226" t="s">
        <v>119</v>
      </c>
      <c r="B243" s="226"/>
      <c r="C243" s="226"/>
      <c r="D243" s="226"/>
    </row>
    <row r="244" spans="1:5" ht="26.25" customHeight="1" x14ac:dyDescent="0.25">
      <c r="A244" s="202" t="s">
        <v>150</v>
      </c>
      <c r="B244" s="202"/>
      <c r="C244" s="202"/>
      <c r="D244" s="17" t="s">
        <v>28</v>
      </c>
    </row>
    <row r="245" spans="1:5" ht="26.25" customHeight="1" x14ac:dyDescent="0.25">
      <c r="A245" s="202" t="s">
        <v>125</v>
      </c>
      <c r="B245" s="202"/>
      <c r="C245" s="202"/>
      <c r="D245" s="23" t="s">
        <v>10</v>
      </c>
    </row>
    <row r="246" spans="1:5" ht="26.25" customHeight="1" x14ac:dyDescent="0.25">
      <c r="A246" s="174" t="s">
        <v>97</v>
      </c>
      <c r="B246" s="174"/>
      <c r="C246" s="174"/>
      <c r="D246" s="63"/>
      <c r="E246" s="4">
        <v>3</v>
      </c>
    </row>
    <row r="247" spans="1:5" ht="26.25" customHeight="1" x14ac:dyDescent="0.25">
      <c r="A247" s="174" t="s">
        <v>98</v>
      </c>
      <c r="B247" s="174"/>
      <c r="C247" s="174"/>
      <c r="D247" s="63"/>
      <c r="E247" s="4">
        <v>3</v>
      </c>
    </row>
    <row r="248" spans="1:5" ht="26.25" customHeight="1" x14ac:dyDescent="0.25">
      <c r="A248" s="97" t="s">
        <v>167</v>
      </c>
      <c r="B248" s="97"/>
      <c r="C248" s="97"/>
      <c r="D248" s="9">
        <f>SUM(D246:D247)</f>
        <v>0</v>
      </c>
      <c r="E248" s="4">
        <f>SUM(E246:E247)</f>
        <v>6</v>
      </c>
    </row>
    <row r="249" spans="1:5" ht="80.099999999999994" customHeight="1" thickBot="1" x14ac:dyDescent="0.3">
      <c r="A249" s="31" t="s">
        <v>14</v>
      </c>
      <c r="B249" s="98" t="s">
        <v>376</v>
      </c>
      <c r="C249" s="98"/>
      <c r="D249" s="98"/>
    </row>
    <row r="250" spans="1:5" ht="26.25" customHeight="1" x14ac:dyDescent="0.25">
      <c r="A250" s="222" t="s">
        <v>178</v>
      </c>
      <c r="B250" s="223"/>
      <c r="C250" s="28" t="s">
        <v>127</v>
      </c>
      <c r="D250" s="46" t="s">
        <v>142</v>
      </c>
    </row>
    <row r="251" spans="1:5" ht="30" customHeight="1" thickBot="1" x14ac:dyDescent="0.3">
      <c r="A251" s="216"/>
      <c r="B251" s="217"/>
      <c r="C251" s="57">
        <f>D248</f>
        <v>0</v>
      </c>
      <c r="D251" s="21">
        <f>C251/6*100</f>
        <v>0</v>
      </c>
    </row>
    <row r="252" spans="1:5" ht="15" customHeight="1" thickBot="1" x14ac:dyDescent="0.3">
      <c r="A252" s="262"/>
      <c r="B252" s="263"/>
      <c r="C252" s="263"/>
      <c r="D252" s="264"/>
    </row>
    <row r="253" spans="1:5" ht="26.25" customHeight="1" x14ac:dyDescent="0.25">
      <c r="A253" s="222" t="s">
        <v>120</v>
      </c>
      <c r="B253" s="223"/>
      <c r="C253" s="28" t="s">
        <v>128</v>
      </c>
      <c r="D253" s="42" t="s">
        <v>147</v>
      </c>
    </row>
    <row r="254" spans="1:5" ht="26.25" customHeight="1" thickBot="1" x14ac:dyDescent="0.3">
      <c r="A254" s="216"/>
      <c r="B254" s="217"/>
      <c r="C254" s="37">
        <f>C251</f>
        <v>0</v>
      </c>
      <c r="D254" s="35">
        <f>C254/6*100</f>
        <v>0</v>
      </c>
    </row>
    <row r="255" spans="1:5" ht="15" customHeight="1" thickBot="1" x14ac:dyDescent="0.3">
      <c r="A255" s="227"/>
      <c r="B255" s="228"/>
      <c r="C255" s="228"/>
      <c r="D255" s="229"/>
    </row>
    <row r="256" spans="1:5" ht="31.5" customHeight="1" thickBot="1" x14ac:dyDescent="0.3">
      <c r="A256" s="222" t="s">
        <v>121</v>
      </c>
      <c r="B256" s="223"/>
      <c r="C256" s="38" t="s">
        <v>116</v>
      </c>
      <c r="D256" s="39" t="s">
        <v>143</v>
      </c>
      <c r="E256" s="4">
        <f>E106+E122+E134+E149+E165+E175+E191+E211+E234+E248</f>
        <v>225</v>
      </c>
    </row>
    <row r="257" spans="1:4" ht="35.1" customHeight="1" x14ac:dyDescent="0.25">
      <c r="A257" s="256" t="s">
        <v>377</v>
      </c>
      <c r="B257" s="257"/>
      <c r="C257" s="258">
        <f>C155+C217+C240+C254</f>
        <v>0</v>
      </c>
      <c r="D257" s="260">
        <f>C257/225*100</f>
        <v>0</v>
      </c>
    </row>
    <row r="258" spans="1:4" ht="35.1" customHeight="1" thickBot="1" x14ac:dyDescent="0.3">
      <c r="A258" s="183" t="s">
        <v>378</v>
      </c>
      <c r="B258" s="184"/>
      <c r="C258" s="259"/>
      <c r="D258" s="261"/>
    </row>
    <row r="259" spans="1:4" ht="15" customHeight="1" thickBot="1" x14ac:dyDescent="0.3">
      <c r="A259" s="265"/>
      <c r="B259" s="230"/>
      <c r="C259" s="230"/>
      <c r="D259" s="231"/>
    </row>
    <row r="260" spans="1:4" ht="26.25" customHeight="1" thickBot="1" x14ac:dyDescent="0.3">
      <c r="A260" s="108" t="s">
        <v>149</v>
      </c>
      <c r="B260" s="108"/>
      <c r="C260" s="108"/>
      <c r="D260" s="108"/>
    </row>
    <row r="261" spans="1:4" ht="26.25" customHeight="1" thickBot="1" x14ac:dyDescent="0.3">
      <c r="A261" s="240" t="s">
        <v>8</v>
      </c>
      <c r="B261" s="240"/>
      <c r="C261" s="240"/>
      <c r="D261" s="240"/>
    </row>
    <row r="262" spans="1:4" ht="26.25" customHeight="1" x14ac:dyDescent="0.25">
      <c r="A262" s="266" t="s">
        <v>99</v>
      </c>
      <c r="B262" s="254"/>
      <c r="C262" s="254" t="s">
        <v>100</v>
      </c>
      <c r="D262" s="255"/>
    </row>
    <row r="263" spans="1:4" ht="26.25" customHeight="1" x14ac:dyDescent="0.25">
      <c r="A263" s="250" t="s">
        <v>101</v>
      </c>
      <c r="B263" s="251"/>
      <c r="C263" s="118" t="s">
        <v>102</v>
      </c>
      <c r="D263" s="119"/>
    </row>
    <row r="264" spans="1:4" ht="26.25" customHeight="1" thickBot="1" x14ac:dyDescent="0.3">
      <c r="A264" s="252" t="s">
        <v>103</v>
      </c>
      <c r="B264" s="253"/>
      <c r="C264" s="105" t="s">
        <v>104</v>
      </c>
      <c r="D264" s="106"/>
    </row>
    <row r="265" spans="1:4" ht="42" customHeight="1" thickBot="1" x14ac:dyDescent="0.3">
      <c r="A265" s="185" t="s">
        <v>168</v>
      </c>
      <c r="B265" s="185"/>
      <c r="C265" s="185"/>
      <c r="D265" s="185"/>
    </row>
    <row r="266" spans="1:4" s="4" customFormat="1" ht="26.25" customHeight="1" thickBot="1" x14ac:dyDescent="0.3">
      <c r="A266" s="54" t="s">
        <v>105</v>
      </c>
      <c r="B266" s="55" t="s">
        <v>106</v>
      </c>
      <c r="C266" s="55" t="s">
        <v>169</v>
      </c>
      <c r="D266" s="56" t="s">
        <v>170</v>
      </c>
    </row>
    <row r="267" spans="1:4" ht="26.25" customHeight="1" x14ac:dyDescent="0.25">
      <c r="A267" s="51" t="s">
        <v>107</v>
      </c>
      <c r="B267" s="52">
        <v>1</v>
      </c>
      <c r="C267" s="52" t="e">
        <f>C59</f>
        <v>#VALUE!</v>
      </c>
      <c r="D267" s="53" t="e">
        <f>D59</f>
        <v>#VALUE!</v>
      </c>
    </row>
    <row r="268" spans="1:4" ht="26.25" customHeight="1" x14ac:dyDescent="0.25">
      <c r="A268" s="48" t="s">
        <v>108</v>
      </c>
      <c r="B268" s="32">
        <v>1</v>
      </c>
      <c r="C268" s="32">
        <f>C79</f>
        <v>0</v>
      </c>
      <c r="D268" s="49">
        <f>D79</f>
        <v>0</v>
      </c>
    </row>
    <row r="269" spans="1:4" ht="26.25" customHeight="1" thickBot="1" x14ac:dyDescent="0.3">
      <c r="A269" s="50" t="s">
        <v>109</v>
      </c>
      <c r="B269" s="20">
        <v>3</v>
      </c>
      <c r="C269" s="20">
        <f>C257</f>
        <v>0</v>
      </c>
      <c r="D269" s="21">
        <f>D257</f>
        <v>0</v>
      </c>
    </row>
    <row r="270" spans="1:4" ht="15" customHeight="1" thickBot="1" x14ac:dyDescent="0.3">
      <c r="A270" s="232"/>
      <c r="B270" s="232"/>
      <c r="C270" s="232"/>
      <c r="D270" s="232"/>
    </row>
    <row r="271" spans="1:4" ht="43.5" customHeight="1" thickBot="1" x14ac:dyDescent="0.3">
      <c r="A271" s="233" t="s">
        <v>110</v>
      </c>
      <c r="B271" s="233"/>
      <c r="C271" s="83" t="e">
        <f>IF(D271&gt;50,"SATISFATÓRIO","INSATISFATÓRIO")</f>
        <v>#VALUE!</v>
      </c>
      <c r="D271" s="84" t="e">
        <f>((C267/12*1)+(C268/30*1)+(C269/225*3))/5*100</f>
        <v>#VALUE!</v>
      </c>
    </row>
    <row r="272" spans="1:4" ht="15" customHeight="1" thickBot="1" x14ac:dyDescent="0.3">
      <c r="A272" s="234"/>
      <c r="B272" s="234"/>
      <c r="C272" s="234"/>
      <c r="D272" s="234"/>
    </row>
    <row r="273" spans="1:4" ht="26.25" customHeight="1" x14ac:dyDescent="0.25">
      <c r="A273" s="247" t="s">
        <v>148</v>
      </c>
      <c r="B273" s="247"/>
      <c r="C273" s="247"/>
      <c r="D273" s="247"/>
    </row>
    <row r="274" spans="1:4" ht="26.25" customHeight="1" x14ac:dyDescent="0.25">
      <c r="A274" s="224" t="s">
        <v>111</v>
      </c>
      <c r="B274" s="224"/>
      <c r="C274" s="224"/>
      <c r="D274" s="224"/>
    </row>
    <row r="275" spans="1:4" ht="50.1" customHeight="1" thickBot="1" x14ac:dyDescent="0.3">
      <c r="A275" s="248"/>
      <c r="B275" s="248"/>
      <c r="C275" s="248"/>
      <c r="D275" s="248"/>
    </row>
    <row r="276" spans="1:4" ht="26.25" customHeight="1" x14ac:dyDescent="0.25">
      <c r="A276" s="249" t="s">
        <v>112</v>
      </c>
      <c r="B276" s="249"/>
      <c r="C276" s="249"/>
      <c r="D276" s="249"/>
    </row>
    <row r="277" spans="1:4" ht="50.1" customHeight="1" thickBot="1" x14ac:dyDescent="0.3">
      <c r="A277" s="248"/>
      <c r="B277" s="248"/>
      <c r="C277" s="248"/>
      <c r="D277" s="248"/>
    </row>
    <row r="278" spans="1:4" ht="26.25" customHeight="1" x14ac:dyDescent="0.25">
      <c r="A278" s="246" t="s">
        <v>113</v>
      </c>
      <c r="B278" s="246"/>
      <c r="C278" s="246"/>
      <c r="D278" s="246"/>
    </row>
    <row r="279" spans="1:4" ht="26.25" customHeight="1" thickBot="1" x14ac:dyDescent="0.3">
      <c r="A279" s="65" t="s">
        <v>184</v>
      </c>
      <c r="B279" s="70"/>
      <c r="C279" s="66" t="s">
        <v>115</v>
      </c>
      <c r="D279" s="71"/>
    </row>
  </sheetData>
  <sheetProtection algorithmName="SHA-512" hashValue="Q/73M+kBFT6IN3zJMKyqAYepAYFWwqj5aq0BVh+xGGiQEKE/jX+xJ5D7IK85L+ESWwOtUWBzu9SXH+FapQg5+g==" saltValue="RFVF9We3XmahpyZtDzhhFg==" spinCount="100000" sheet="1" formatRows="0"/>
  <mergeCells count="272">
    <mergeCell ref="A213:B214"/>
    <mergeCell ref="A210:C210"/>
    <mergeCell ref="A211:C211"/>
    <mergeCell ref="B212:D212"/>
    <mergeCell ref="A218:D218"/>
    <mergeCell ref="A215:D215"/>
    <mergeCell ref="B238:D238"/>
    <mergeCell ref="A244:C244"/>
    <mergeCell ref="A262:B262"/>
    <mergeCell ref="A245:C245"/>
    <mergeCell ref="A246:C246"/>
    <mergeCell ref="A247:C247"/>
    <mergeCell ref="A248:C248"/>
    <mergeCell ref="A228:C228"/>
    <mergeCell ref="A233:C233"/>
    <mergeCell ref="A234:C234"/>
    <mergeCell ref="B235:D235"/>
    <mergeCell ref="A241:D241"/>
    <mergeCell ref="A216:B217"/>
    <mergeCell ref="A229:C229"/>
    <mergeCell ref="A230:C230"/>
    <mergeCell ref="A231:C231"/>
    <mergeCell ref="A232:C232"/>
    <mergeCell ref="A219:D219"/>
    <mergeCell ref="A190:C190"/>
    <mergeCell ref="A191:C191"/>
    <mergeCell ref="B192:D192"/>
    <mergeCell ref="A195:D195"/>
    <mergeCell ref="A196:C196"/>
    <mergeCell ref="A197:C197"/>
    <mergeCell ref="A198:C198"/>
    <mergeCell ref="A193:B194"/>
    <mergeCell ref="A209:C209"/>
    <mergeCell ref="A199:C199"/>
    <mergeCell ref="A200:C200"/>
    <mergeCell ref="A201:C201"/>
    <mergeCell ref="A202:C202"/>
    <mergeCell ref="A203:C203"/>
    <mergeCell ref="A204:C204"/>
    <mergeCell ref="A205:C205"/>
    <mergeCell ref="A206:C206"/>
    <mergeCell ref="A207:C207"/>
    <mergeCell ref="A208:C208"/>
    <mergeCell ref="A222:C222"/>
    <mergeCell ref="A223:C223"/>
    <mergeCell ref="A224:C224"/>
    <mergeCell ref="A225:C225"/>
    <mergeCell ref="A226:C226"/>
    <mergeCell ref="A227:C227"/>
    <mergeCell ref="A278:D278"/>
    <mergeCell ref="A273:D273"/>
    <mergeCell ref="A274:D274"/>
    <mergeCell ref="A275:D275"/>
    <mergeCell ref="A276:D276"/>
    <mergeCell ref="A277:D277"/>
    <mergeCell ref="A263:B263"/>
    <mergeCell ref="A264:B264"/>
    <mergeCell ref="C262:D262"/>
    <mergeCell ref="C263:D263"/>
    <mergeCell ref="C264:D264"/>
    <mergeCell ref="B249:D249"/>
    <mergeCell ref="A253:B254"/>
    <mergeCell ref="A250:B251"/>
    <mergeCell ref="A257:B257"/>
    <mergeCell ref="C257:C258"/>
    <mergeCell ref="D257:D258"/>
    <mergeCell ref="A252:D252"/>
    <mergeCell ref="A255:D255"/>
    <mergeCell ref="A259:D259"/>
    <mergeCell ref="A265:D265"/>
    <mergeCell ref="A270:D270"/>
    <mergeCell ref="A271:B271"/>
    <mergeCell ref="A272:D272"/>
    <mergeCell ref="A256:B256"/>
    <mergeCell ref="A124:B125"/>
    <mergeCell ref="A242:D242"/>
    <mergeCell ref="A258:B258"/>
    <mergeCell ref="A260:D260"/>
    <mergeCell ref="A261:D261"/>
    <mergeCell ref="A243:D243"/>
    <mergeCell ref="A236:B237"/>
    <mergeCell ref="A239:B240"/>
    <mergeCell ref="A181:C181"/>
    <mergeCell ref="A182:C182"/>
    <mergeCell ref="A183:C183"/>
    <mergeCell ref="A184:C184"/>
    <mergeCell ref="A185:C185"/>
    <mergeCell ref="A186:C186"/>
    <mergeCell ref="A220:D220"/>
    <mergeCell ref="A221:C221"/>
    <mergeCell ref="A187:C187"/>
    <mergeCell ref="A188:C188"/>
    <mergeCell ref="A189:C189"/>
    <mergeCell ref="A172:C172"/>
    <mergeCell ref="A173:C173"/>
    <mergeCell ref="A174:C174"/>
    <mergeCell ref="A175:C175"/>
    <mergeCell ref="B176:D176"/>
    <mergeCell ref="A179:D179"/>
    <mergeCell ref="A180:C180"/>
    <mergeCell ref="A177:B178"/>
    <mergeCell ref="A163:C163"/>
    <mergeCell ref="A164:C164"/>
    <mergeCell ref="A165:C165"/>
    <mergeCell ref="B166:D166"/>
    <mergeCell ref="A169:D169"/>
    <mergeCell ref="A170:C170"/>
    <mergeCell ref="A171:C171"/>
    <mergeCell ref="A167:B168"/>
    <mergeCell ref="A156:D156"/>
    <mergeCell ref="A157:D157"/>
    <mergeCell ref="A158:D158"/>
    <mergeCell ref="A159:C159"/>
    <mergeCell ref="A160:C160"/>
    <mergeCell ref="A161:C161"/>
    <mergeCell ref="A162:C162"/>
    <mergeCell ref="A154:B155"/>
    <mergeCell ref="A144:C144"/>
    <mergeCell ref="A145:C145"/>
    <mergeCell ref="A146:C146"/>
    <mergeCell ref="A147:C147"/>
    <mergeCell ref="A148:C148"/>
    <mergeCell ref="A149:C149"/>
    <mergeCell ref="B150:D150"/>
    <mergeCell ref="A151:B152"/>
    <mergeCell ref="B123:D123"/>
    <mergeCell ref="B135:D135"/>
    <mergeCell ref="A138:D138"/>
    <mergeCell ref="A139:C139"/>
    <mergeCell ref="A140:C140"/>
    <mergeCell ref="A126:D126"/>
    <mergeCell ref="A141:C141"/>
    <mergeCell ref="A142:C142"/>
    <mergeCell ref="A143:C143"/>
    <mergeCell ref="A136:B137"/>
    <mergeCell ref="A127:D127"/>
    <mergeCell ref="A128:C128"/>
    <mergeCell ref="A129:C129"/>
    <mergeCell ref="A130:C130"/>
    <mergeCell ref="A132:C132"/>
    <mergeCell ref="A133:C133"/>
    <mergeCell ref="A134:C134"/>
    <mergeCell ref="A131:C131"/>
    <mergeCell ref="A115:C115"/>
    <mergeCell ref="A116:C116"/>
    <mergeCell ref="A117:C117"/>
    <mergeCell ref="A118:C118"/>
    <mergeCell ref="A110:D110"/>
    <mergeCell ref="A119:C119"/>
    <mergeCell ref="A120:C120"/>
    <mergeCell ref="A121:C121"/>
    <mergeCell ref="A122:C122"/>
    <mergeCell ref="A103:C103"/>
    <mergeCell ref="A104:C104"/>
    <mergeCell ref="A105:C105"/>
    <mergeCell ref="A106:C106"/>
    <mergeCell ref="B107:D107"/>
    <mergeCell ref="A111:D111"/>
    <mergeCell ref="A112:C112"/>
    <mergeCell ref="A113:C113"/>
    <mergeCell ref="A114:C114"/>
    <mergeCell ref="A108:B109"/>
    <mergeCell ref="A98:C98"/>
    <mergeCell ref="A85:D85"/>
    <mergeCell ref="A86:D86"/>
    <mergeCell ref="A87:D87"/>
    <mergeCell ref="A84:D84"/>
    <mergeCell ref="A99:C99"/>
    <mergeCell ref="A100:C100"/>
    <mergeCell ref="A101:C101"/>
    <mergeCell ref="A102:C102"/>
    <mergeCell ref="A91:C91"/>
    <mergeCell ref="A92:C92"/>
    <mergeCell ref="A93:C93"/>
    <mergeCell ref="A81:D81"/>
    <mergeCell ref="A88:D88"/>
    <mergeCell ref="A94:C94"/>
    <mergeCell ref="A95:C95"/>
    <mergeCell ref="A96:C96"/>
    <mergeCell ref="A97:C97"/>
    <mergeCell ref="A73:C73"/>
    <mergeCell ref="A74:C74"/>
    <mergeCell ref="B76:D76"/>
    <mergeCell ref="A78:B78"/>
    <mergeCell ref="A80:B80"/>
    <mergeCell ref="A82:D82"/>
    <mergeCell ref="A83:D83"/>
    <mergeCell ref="A89:D89"/>
    <mergeCell ref="A90:D90"/>
    <mergeCell ref="A79:B79"/>
    <mergeCell ref="C79:C80"/>
    <mergeCell ref="D79:D80"/>
    <mergeCell ref="A77:D77"/>
    <mergeCell ref="A65:C65"/>
    <mergeCell ref="A66:C66"/>
    <mergeCell ref="A64:C64"/>
    <mergeCell ref="A67:C67"/>
    <mergeCell ref="A68:C68"/>
    <mergeCell ref="A69:C69"/>
    <mergeCell ref="A70:C70"/>
    <mergeCell ref="A71:C71"/>
    <mergeCell ref="A72:C72"/>
    <mergeCell ref="A53:C53"/>
    <mergeCell ref="A54:C54"/>
    <mergeCell ref="A55:C55"/>
    <mergeCell ref="B56:D56"/>
    <mergeCell ref="A57:D57"/>
    <mergeCell ref="A58:B58"/>
    <mergeCell ref="A60:B60"/>
    <mergeCell ref="A62:D62"/>
    <mergeCell ref="A63:D63"/>
    <mergeCell ref="A59:B59"/>
    <mergeCell ref="C59:C60"/>
    <mergeCell ref="D59:D60"/>
    <mergeCell ref="A61:D61"/>
    <mergeCell ref="A46:C46"/>
    <mergeCell ref="A47:C47"/>
    <mergeCell ref="A48:C48"/>
    <mergeCell ref="B49:D49"/>
    <mergeCell ref="A50:C50"/>
    <mergeCell ref="A51:C51"/>
    <mergeCell ref="A52:C52"/>
    <mergeCell ref="A7:D7"/>
    <mergeCell ref="A8:D8"/>
    <mergeCell ref="A16:D16"/>
    <mergeCell ref="A24:B24"/>
    <mergeCell ref="C24:D24"/>
    <mergeCell ref="A9:D9"/>
    <mergeCell ref="B10:D10"/>
    <mergeCell ref="B11:D11"/>
    <mergeCell ref="B12:D12"/>
    <mergeCell ref="B13:D13"/>
    <mergeCell ref="B14:D14"/>
    <mergeCell ref="A18:D18"/>
    <mergeCell ref="A19:D19"/>
    <mergeCell ref="A21:B21"/>
    <mergeCell ref="C21:D21"/>
    <mergeCell ref="A22:B22"/>
    <mergeCell ref="A38:C38"/>
    <mergeCell ref="A39:C39"/>
    <mergeCell ref="A40:C40"/>
    <mergeCell ref="A3:D3"/>
    <mergeCell ref="A5:D5"/>
    <mergeCell ref="A4:D4"/>
    <mergeCell ref="B15:D15"/>
    <mergeCell ref="B17:D17"/>
    <mergeCell ref="A45:C45"/>
    <mergeCell ref="B6:D6"/>
    <mergeCell ref="A1:D1"/>
    <mergeCell ref="A2:D2"/>
    <mergeCell ref="A41:C41"/>
    <mergeCell ref="B42:D42"/>
    <mergeCell ref="A43:C43"/>
    <mergeCell ref="A44:C44"/>
    <mergeCell ref="A33:C33"/>
    <mergeCell ref="A34:C34"/>
    <mergeCell ref="B35:D35"/>
    <mergeCell ref="A36:C36"/>
    <mergeCell ref="C25:D25"/>
    <mergeCell ref="A26:D26"/>
    <mergeCell ref="A27:D27"/>
    <mergeCell ref="A28:D28"/>
    <mergeCell ref="A30:C30"/>
    <mergeCell ref="A31:C31"/>
    <mergeCell ref="A37:C37"/>
    <mergeCell ref="A32:C32"/>
    <mergeCell ref="A25:B25"/>
    <mergeCell ref="A29:C29"/>
    <mergeCell ref="C22:D22"/>
    <mergeCell ref="A23:B23"/>
    <mergeCell ref="C23:D23"/>
    <mergeCell ref="A20:D20"/>
  </mergeCells>
  <conditionalFormatting sqref="C271">
    <cfRule type="containsText" dxfId="11" priority="11" operator="containsText" text="INSATISFATÓRIO">
      <formula>NOT(ISERROR(SEARCH("INSATISFATÓRIO",C271)))</formula>
    </cfRule>
  </conditionalFormatting>
  <conditionalFormatting sqref="D271">
    <cfRule type="cellIs" dxfId="10" priority="5" operator="between">
      <formula>0</formula>
      <formula>50</formula>
    </cfRule>
    <cfRule type="cellIs" dxfId="9" priority="6" operator="between">
      <formula>0</formula>
      <formula>50</formula>
    </cfRule>
    <cfRule type="cellIs" dxfId="8" priority="9" operator="between">
      <formula>0</formula>
      <formula>50</formula>
    </cfRule>
  </conditionalFormatting>
  <pageMargins left="0.70866141732283472" right="0.70866141732283472" top="0.74803149606299213" bottom="0.74803149606299213" header="0.31496062992125984" footer="0.31496062992125984"/>
  <pageSetup paperSize="9" scale="58" firstPageNumber="0" fitToHeight="0" orientation="portrait" horizontalDpi="300" verticalDpi="300" r:id="rId1"/>
  <rowBreaks count="7" manualBreakCount="7">
    <brk id="42" max="16383" man="1"/>
    <brk id="77" max="3" man="1"/>
    <brk id="88" max="16383" man="1"/>
    <brk id="135" max="16383" man="1"/>
    <brk id="178" max="16383" man="1"/>
    <brk id="218" max="16383" man="1"/>
    <brk id="258" max="3" man="1"/>
  </rowBreaks>
  <colBreaks count="1" manualBreakCount="1">
    <brk id="4" max="1048575" man="1"/>
  </col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DADOS!$A$43:$A$177</xm:f>
          </x14:formula1>
          <xm:sqref>B15</xm:sqref>
        </x14:dataValidation>
        <x14:dataValidation type="list" allowBlank="1" showInputMessage="1" showErrorMessage="1">
          <x14:formula1>
            <xm:f>DADOS!$A$2:$A$5</xm:f>
          </x14:formula1>
          <xm:sqref>D246:D247 D65:D74 D93:D105 D114:D121 D130:D133 D141:D148 D161:D164 D172:D174 D182:D190 D198:D210 D223:D233</xm:sqref>
        </x14:dataValidation>
        <x14:dataValidation type="list" allowBlank="1" showInputMessage="1" showErrorMessage="1">
          <x14:formula1>
            <xm:f>DADOS!$A$1</xm:f>
          </x14:formula1>
          <xm:sqref>D51:D54 D30:D33 D37:D40 D44:D47</xm:sqref>
        </x14:dataValidation>
        <x14:dataValidation type="list" allowBlank="1" showInputMessage="1" showErrorMessage="1">
          <x14:formula1>
            <xm:f>DADOS!$A$8:$A$40</xm:f>
          </x14:formula1>
          <xm:sqref>B14:D14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pageSetUpPr fitToPage="1"/>
  </sheetPr>
  <dimension ref="A1:E282"/>
  <sheetViews>
    <sheetView view="pageBreakPreview" zoomScaleNormal="120" zoomScaleSheetLayoutView="100" workbookViewId="0">
      <selection sqref="A1:D1"/>
    </sheetView>
  </sheetViews>
  <sheetFormatPr defaultRowHeight="36.75" customHeight="1" x14ac:dyDescent="0.25"/>
  <cols>
    <col min="1" max="1" width="34" style="1" customWidth="1"/>
    <col min="2" max="2" width="34" style="2" customWidth="1"/>
    <col min="3" max="3" width="34" style="1" customWidth="1"/>
    <col min="4" max="4" width="34" style="3" customWidth="1"/>
    <col min="5" max="5" width="24.140625" style="4" hidden="1" customWidth="1"/>
  </cols>
  <sheetData>
    <row r="1" spans="1:4" ht="39.950000000000003" customHeight="1" x14ac:dyDescent="0.25">
      <c r="A1" s="95" t="s">
        <v>440</v>
      </c>
      <c r="B1" s="95"/>
      <c r="C1" s="95"/>
      <c r="D1" s="95"/>
    </row>
    <row r="2" spans="1:4" ht="39.950000000000003" customHeight="1" thickBot="1" x14ac:dyDescent="0.3">
      <c r="A2" s="96" t="s">
        <v>427</v>
      </c>
      <c r="B2" s="96"/>
      <c r="C2" s="96"/>
      <c r="D2" s="96"/>
    </row>
    <row r="3" spans="1:4" ht="36.75" customHeight="1" thickBot="1" x14ac:dyDescent="0.3">
      <c r="A3" s="120" t="s">
        <v>179</v>
      </c>
      <c r="B3" s="120"/>
      <c r="C3" s="120"/>
      <c r="D3" s="120"/>
    </row>
    <row r="4" spans="1:4" ht="36.75" customHeight="1" thickBot="1" x14ac:dyDescent="0.3">
      <c r="A4" s="124"/>
      <c r="B4" s="125"/>
      <c r="C4" s="125"/>
      <c r="D4" s="126"/>
    </row>
    <row r="5" spans="1:4" ht="36.75" customHeight="1" thickBot="1" x14ac:dyDescent="0.3">
      <c r="A5" s="301" t="s">
        <v>126</v>
      </c>
      <c r="B5" s="301"/>
      <c r="C5" s="301"/>
      <c r="D5" s="301"/>
    </row>
    <row r="6" spans="1:4" ht="36.75" customHeight="1" thickBot="1" x14ac:dyDescent="0.3">
      <c r="A6" s="58" t="s">
        <v>0</v>
      </c>
      <c r="B6" s="133" t="s">
        <v>118</v>
      </c>
      <c r="C6" s="134"/>
      <c r="D6" s="135"/>
    </row>
    <row r="7" spans="1:4" ht="36.75" customHeight="1" thickBot="1" x14ac:dyDescent="0.3">
      <c r="A7" s="294"/>
      <c r="B7" s="294"/>
      <c r="C7" s="294"/>
      <c r="D7" s="294"/>
    </row>
    <row r="8" spans="1:4" ht="36.75" customHeight="1" thickBot="1" x14ac:dyDescent="0.3">
      <c r="A8" s="140" t="s">
        <v>129</v>
      </c>
      <c r="B8" s="141"/>
      <c r="C8" s="141"/>
      <c r="D8" s="142"/>
    </row>
    <row r="9" spans="1:4" ht="36.75" customHeight="1" x14ac:dyDescent="0.25">
      <c r="A9" s="295" t="s">
        <v>130</v>
      </c>
      <c r="B9" s="296"/>
      <c r="C9" s="296"/>
      <c r="D9" s="297"/>
    </row>
    <row r="10" spans="1:4" ht="36.75" customHeight="1" x14ac:dyDescent="0.25">
      <c r="A10" s="59" t="s">
        <v>3</v>
      </c>
      <c r="B10" s="143"/>
      <c r="C10" s="143"/>
      <c r="D10" s="144"/>
    </row>
    <row r="11" spans="1:4" ht="36.75" customHeight="1" x14ac:dyDescent="0.25">
      <c r="A11" s="33" t="s">
        <v>4</v>
      </c>
      <c r="B11" s="145"/>
      <c r="C11" s="145"/>
      <c r="D11" s="146"/>
    </row>
    <row r="12" spans="1:4" ht="36.75" customHeight="1" x14ac:dyDescent="0.25">
      <c r="A12" s="33" t="s">
        <v>132</v>
      </c>
      <c r="B12" s="147" t="s">
        <v>425</v>
      </c>
      <c r="C12" s="148"/>
      <c r="D12" s="149"/>
    </row>
    <row r="13" spans="1:4" ht="36.75" customHeight="1" x14ac:dyDescent="0.25">
      <c r="A13" s="45" t="s">
        <v>134</v>
      </c>
      <c r="B13" s="150"/>
      <c r="C13" s="151"/>
      <c r="D13" s="152"/>
    </row>
    <row r="14" spans="1:4" ht="36.75" customHeight="1" x14ac:dyDescent="0.25">
      <c r="A14" s="93" t="s">
        <v>401</v>
      </c>
      <c r="B14" s="145" t="s">
        <v>360</v>
      </c>
      <c r="C14" s="145"/>
      <c r="D14" s="146"/>
    </row>
    <row r="15" spans="1:4" ht="36.75" customHeight="1" thickBot="1" x14ac:dyDescent="0.3">
      <c r="A15" s="40" t="s">
        <v>5</v>
      </c>
      <c r="B15" s="127" t="s">
        <v>369</v>
      </c>
      <c r="C15" s="128"/>
      <c r="D15" s="129"/>
    </row>
    <row r="16" spans="1:4" ht="36.75" customHeight="1" x14ac:dyDescent="0.25">
      <c r="A16" s="138" t="s">
        <v>133</v>
      </c>
      <c r="B16" s="138"/>
      <c r="C16" s="138"/>
      <c r="D16" s="138"/>
    </row>
    <row r="17" spans="1:5" ht="36.75" customHeight="1" x14ac:dyDescent="0.25">
      <c r="A17" s="74" t="s">
        <v>6</v>
      </c>
      <c r="B17" s="292"/>
      <c r="C17" s="292"/>
      <c r="D17" s="293"/>
    </row>
    <row r="18" spans="1:5" ht="36.75" customHeight="1" thickBot="1" x14ac:dyDescent="0.3">
      <c r="A18" s="75" t="s">
        <v>131</v>
      </c>
      <c r="B18" s="298" t="s">
        <v>426</v>
      </c>
      <c r="C18" s="299"/>
      <c r="D18" s="300"/>
    </row>
    <row r="19" spans="1:5" ht="36.75" customHeight="1" x14ac:dyDescent="0.25">
      <c r="A19" s="139" t="s">
        <v>7</v>
      </c>
      <c r="B19" s="139"/>
      <c r="C19" s="139"/>
      <c r="D19" s="139"/>
    </row>
    <row r="20" spans="1:5" ht="36.75" customHeight="1" thickBot="1" x14ac:dyDescent="0.3">
      <c r="A20" s="6" t="s">
        <v>424</v>
      </c>
      <c r="B20" s="130"/>
      <c r="C20" s="131"/>
      <c r="D20" s="132"/>
    </row>
    <row r="21" spans="1:5" ht="36.75" customHeight="1" thickBot="1" x14ac:dyDescent="0.3">
      <c r="A21" s="153"/>
      <c r="B21" s="153"/>
      <c r="C21" s="153"/>
      <c r="D21" s="153"/>
    </row>
    <row r="22" spans="1:5" ht="36.75" customHeight="1" thickBot="1" x14ac:dyDescent="0.3">
      <c r="A22" s="154" t="s">
        <v>8</v>
      </c>
      <c r="B22" s="154"/>
      <c r="C22" s="154"/>
      <c r="D22" s="154"/>
    </row>
    <row r="23" spans="1:5" ht="36.75" customHeight="1" thickBot="1" x14ac:dyDescent="0.3">
      <c r="A23" s="109" t="s">
        <v>136</v>
      </c>
      <c r="B23" s="109"/>
      <c r="C23" s="109"/>
      <c r="D23" s="109"/>
    </row>
    <row r="24" spans="1:5" ht="36.75" customHeight="1" thickBot="1" x14ac:dyDescent="0.3">
      <c r="A24" s="155" t="s">
        <v>9</v>
      </c>
      <c r="B24" s="156"/>
      <c r="C24" s="156" t="s">
        <v>10</v>
      </c>
      <c r="D24" s="157"/>
    </row>
    <row r="25" spans="1:5" ht="36.75" customHeight="1" x14ac:dyDescent="0.25">
      <c r="A25" s="158" t="s">
        <v>402</v>
      </c>
      <c r="B25" s="159"/>
      <c r="C25" s="114">
        <v>0</v>
      </c>
      <c r="D25" s="115"/>
    </row>
    <row r="26" spans="1:5" ht="36.75" customHeight="1" x14ac:dyDescent="0.25">
      <c r="A26" s="116" t="s">
        <v>13</v>
      </c>
      <c r="B26" s="117"/>
      <c r="C26" s="118">
        <v>1</v>
      </c>
      <c r="D26" s="119"/>
    </row>
    <row r="27" spans="1:5" ht="36.75" customHeight="1" x14ac:dyDescent="0.25">
      <c r="A27" s="116" t="s">
        <v>12</v>
      </c>
      <c r="B27" s="117"/>
      <c r="C27" s="118">
        <v>2</v>
      </c>
      <c r="D27" s="119"/>
    </row>
    <row r="28" spans="1:5" ht="36.75" customHeight="1" thickBot="1" x14ac:dyDescent="0.3">
      <c r="A28" s="111" t="s">
        <v>11</v>
      </c>
      <c r="B28" s="112"/>
      <c r="C28" s="105">
        <v>3</v>
      </c>
      <c r="D28" s="106"/>
    </row>
    <row r="29" spans="1:5" ht="36.75" customHeight="1" thickBot="1" x14ac:dyDescent="0.3">
      <c r="A29" s="107"/>
      <c r="B29" s="107"/>
      <c r="C29" s="107"/>
      <c r="D29" s="107"/>
      <c r="E29" s="5"/>
    </row>
    <row r="30" spans="1:5" ht="36.75" customHeight="1" thickBot="1" x14ac:dyDescent="0.3">
      <c r="A30" s="108" t="s">
        <v>145</v>
      </c>
      <c r="B30" s="108"/>
      <c r="C30" s="108"/>
      <c r="D30" s="108"/>
      <c r="E30" s="5"/>
    </row>
    <row r="31" spans="1:5" ht="36.75" customHeight="1" thickBot="1" x14ac:dyDescent="0.3">
      <c r="A31" s="291" t="s">
        <v>185</v>
      </c>
      <c r="B31" s="291"/>
      <c r="C31" s="291"/>
      <c r="D31" s="291"/>
      <c r="E31" s="5"/>
    </row>
    <row r="32" spans="1:5" ht="36.75" customHeight="1" x14ac:dyDescent="0.25">
      <c r="A32" s="104" t="s">
        <v>383</v>
      </c>
      <c r="B32" s="104"/>
      <c r="C32" s="104"/>
      <c r="D32" s="90" t="s">
        <v>10</v>
      </c>
      <c r="E32" s="5"/>
    </row>
    <row r="33" spans="1:5" ht="36.75" customHeight="1" x14ac:dyDescent="0.25">
      <c r="A33" s="101" t="s">
        <v>384</v>
      </c>
      <c r="B33" s="102"/>
      <c r="C33" s="103"/>
      <c r="D33" s="61"/>
    </row>
    <row r="34" spans="1:5" ht="36.75" customHeight="1" x14ac:dyDescent="0.25">
      <c r="A34" s="101" t="s">
        <v>394</v>
      </c>
      <c r="B34" s="102"/>
      <c r="C34" s="103"/>
      <c r="D34" s="61"/>
    </row>
    <row r="35" spans="1:5" ht="36.75" customHeight="1" x14ac:dyDescent="0.25">
      <c r="A35" s="101" t="s">
        <v>395</v>
      </c>
      <c r="B35" s="102"/>
      <c r="C35" s="103"/>
      <c r="D35" s="61"/>
    </row>
    <row r="36" spans="1:5" ht="36.75" customHeight="1" x14ac:dyDescent="0.25">
      <c r="A36" s="101" t="s">
        <v>385</v>
      </c>
      <c r="B36" s="102"/>
      <c r="C36" s="103"/>
      <c r="D36" s="61"/>
    </row>
    <row r="37" spans="1:5" ht="36.75" customHeight="1" x14ac:dyDescent="0.25">
      <c r="A37" s="97" t="s">
        <v>153</v>
      </c>
      <c r="B37" s="97"/>
      <c r="C37" s="97"/>
      <c r="D37" s="9" t="str">
        <f>IF(COUNTIF($D33:$D36,"x") &lt; 2,IF(D33="x",0,IF(D34="x",1,IF(D35="x",2,IF(D36="x",3,"-")))),"ERRO - Escolher apenas UMA opção")</f>
        <v>-</v>
      </c>
      <c r="E37" s="4">
        <v>3</v>
      </c>
    </row>
    <row r="38" spans="1:5" ht="74.25" customHeight="1" thickBot="1" x14ac:dyDescent="0.3">
      <c r="A38" s="10" t="s">
        <v>14</v>
      </c>
      <c r="B38" s="98" t="s">
        <v>376</v>
      </c>
      <c r="C38" s="98"/>
      <c r="D38" s="98"/>
    </row>
    <row r="39" spans="1:5" ht="36.75" customHeight="1" x14ac:dyDescent="0.25">
      <c r="A39" s="104" t="s">
        <v>386</v>
      </c>
      <c r="B39" s="104"/>
      <c r="C39" s="104"/>
      <c r="D39" s="90" t="s">
        <v>10</v>
      </c>
    </row>
    <row r="40" spans="1:5" ht="36.75" customHeight="1" x14ac:dyDescent="0.25">
      <c r="A40" s="110" t="s">
        <v>193</v>
      </c>
      <c r="B40" s="110"/>
      <c r="C40" s="110"/>
      <c r="D40" s="61"/>
    </row>
    <row r="41" spans="1:5" ht="36.75" customHeight="1" x14ac:dyDescent="0.25">
      <c r="A41" s="110" t="s">
        <v>192</v>
      </c>
      <c r="B41" s="110"/>
      <c r="C41" s="110"/>
      <c r="D41" s="61"/>
    </row>
    <row r="42" spans="1:5" ht="36.75" customHeight="1" x14ac:dyDescent="0.25">
      <c r="A42" s="110" t="s">
        <v>191</v>
      </c>
      <c r="B42" s="110"/>
      <c r="C42" s="110"/>
      <c r="D42" s="61"/>
    </row>
    <row r="43" spans="1:5" ht="36.75" customHeight="1" x14ac:dyDescent="0.25">
      <c r="A43" s="110" t="s">
        <v>190</v>
      </c>
      <c r="B43" s="110"/>
      <c r="C43" s="110"/>
      <c r="D43" s="61"/>
    </row>
    <row r="44" spans="1:5" ht="36.75" customHeight="1" x14ac:dyDescent="0.25">
      <c r="A44" s="97" t="s">
        <v>154</v>
      </c>
      <c r="B44" s="97"/>
      <c r="C44" s="97"/>
      <c r="D44" s="9" t="str">
        <f>IF(COUNTIF($D40:$D43,"x") &lt; 2,IF(D40="x",0,IF(D41="x",1,IF(D42="x",2,IF(D43="x",3,"-")))),"ERRO - Escolher apenas UMA opção")</f>
        <v>-</v>
      </c>
      <c r="E44" s="4">
        <v>3</v>
      </c>
    </row>
    <row r="45" spans="1:5" ht="70.5" customHeight="1" thickBot="1" x14ac:dyDescent="0.3">
      <c r="A45" s="10" t="s">
        <v>14</v>
      </c>
      <c r="B45" s="98" t="s">
        <v>376</v>
      </c>
      <c r="C45" s="98"/>
      <c r="D45" s="98"/>
    </row>
    <row r="46" spans="1:5" ht="36.75" customHeight="1" x14ac:dyDescent="0.25">
      <c r="A46" s="290" t="s">
        <v>437</v>
      </c>
      <c r="B46" s="290"/>
      <c r="C46" s="290"/>
      <c r="D46" s="89" t="s">
        <v>10</v>
      </c>
    </row>
    <row r="47" spans="1:5" ht="36.75" customHeight="1" x14ac:dyDescent="0.25">
      <c r="A47" s="110" t="s">
        <v>398</v>
      </c>
      <c r="B47" s="110"/>
      <c r="C47" s="110"/>
      <c r="D47" s="61"/>
      <c r="E47" s="7"/>
    </row>
    <row r="48" spans="1:5" ht="36.75" customHeight="1" x14ac:dyDescent="0.25">
      <c r="A48" s="110" t="s">
        <v>397</v>
      </c>
      <c r="B48" s="110"/>
      <c r="C48" s="110"/>
      <c r="D48" s="61"/>
      <c r="E48" s="7"/>
    </row>
    <row r="49" spans="1:5" ht="36.75" customHeight="1" x14ac:dyDescent="0.25">
      <c r="A49" s="100" t="s">
        <v>387</v>
      </c>
      <c r="B49" s="100"/>
      <c r="C49" s="100"/>
      <c r="D49" s="61"/>
      <c r="E49" s="7"/>
    </row>
    <row r="50" spans="1:5" ht="36.75" customHeight="1" x14ac:dyDescent="0.25">
      <c r="A50" s="100" t="s">
        <v>388</v>
      </c>
      <c r="B50" s="100"/>
      <c r="C50" s="100"/>
      <c r="D50" s="61"/>
      <c r="E50" s="7"/>
    </row>
    <row r="51" spans="1:5" ht="36.75" customHeight="1" x14ac:dyDescent="0.25">
      <c r="A51" s="97" t="s">
        <v>155</v>
      </c>
      <c r="B51" s="97"/>
      <c r="C51" s="97"/>
      <c r="D51" s="9" t="str">
        <f>IF(COUNTIF($D47:$D50,"x") &lt; 2,IF(D47="x",0,IF(D48="x",1,IF(D49="x",2,IF(D50="x",3,"-")))),"ERRO - Escolher apenas UMA opção")</f>
        <v>-</v>
      </c>
      <c r="E51" s="4">
        <v>3</v>
      </c>
    </row>
    <row r="52" spans="1:5" ht="68.25" customHeight="1" thickBot="1" x14ac:dyDescent="0.3">
      <c r="A52" s="10" t="s">
        <v>14</v>
      </c>
      <c r="B52" s="98" t="s">
        <v>376</v>
      </c>
      <c r="C52" s="98"/>
      <c r="D52" s="98"/>
    </row>
    <row r="53" spans="1:5" ht="36.75" customHeight="1" x14ac:dyDescent="0.25">
      <c r="A53" s="136" t="s">
        <v>15</v>
      </c>
      <c r="B53" s="136"/>
      <c r="C53" s="136"/>
      <c r="D53" s="89" t="s">
        <v>10</v>
      </c>
    </row>
    <row r="54" spans="1:5" ht="36.75" customHeight="1" x14ac:dyDescent="0.25">
      <c r="A54" s="100" t="s">
        <v>390</v>
      </c>
      <c r="B54" s="100"/>
      <c r="C54" s="100"/>
      <c r="D54" s="61"/>
      <c r="E54" s="7"/>
    </row>
    <row r="55" spans="1:5" ht="36.75" customHeight="1" x14ac:dyDescent="0.25">
      <c r="A55" s="100" t="s">
        <v>391</v>
      </c>
      <c r="B55" s="100"/>
      <c r="C55" s="100"/>
      <c r="D55" s="61"/>
      <c r="E55" s="7"/>
    </row>
    <row r="56" spans="1:5" ht="36.75" customHeight="1" x14ac:dyDescent="0.25">
      <c r="A56" s="100" t="s">
        <v>392</v>
      </c>
      <c r="B56" s="100"/>
      <c r="C56" s="100"/>
      <c r="D56" s="61"/>
      <c r="E56" s="7"/>
    </row>
    <row r="57" spans="1:5" ht="36.75" customHeight="1" x14ac:dyDescent="0.25">
      <c r="A57" s="100" t="s">
        <v>393</v>
      </c>
      <c r="B57" s="100"/>
      <c r="C57" s="100"/>
      <c r="D57" s="61"/>
      <c r="E57" s="7"/>
    </row>
    <row r="58" spans="1:5" ht="36.75" customHeight="1" x14ac:dyDescent="0.25">
      <c r="A58" s="97" t="s">
        <v>156</v>
      </c>
      <c r="B58" s="97"/>
      <c r="C58" s="97"/>
      <c r="D58" s="9" t="str">
        <f>IF(COUNTIF($D54:$D57,"x") &lt; 2,IF(D54="x",0,IF(D55="x",1,IF(D56="x",2,IF(D57="x",3,"-")))),"ERRO - Escolher apenas UMA opção")</f>
        <v>-</v>
      </c>
      <c r="E58" s="4">
        <v>3</v>
      </c>
    </row>
    <row r="59" spans="1:5" ht="57" customHeight="1" thickBot="1" x14ac:dyDescent="0.3">
      <c r="A59" s="10" t="s">
        <v>14</v>
      </c>
      <c r="B59" s="98" t="s">
        <v>376</v>
      </c>
      <c r="C59" s="98"/>
      <c r="D59" s="98"/>
    </row>
    <row r="60" spans="1:5" ht="36.75" customHeight="1" thickBot="1" x14ac:dyDescent="0.3">
      <c r="A60" s="282"/>
      <c r="B60" s="282"/>
      <c r="C60" s="282"/>
      <c r="D60" s="282"/>
      <c r="E60" s="4">
        <f>SUM(E37:E58)</f>
        <v>12</v>
      </c>
    </row>
    <row r="61" spans="1:5" ht="36.75" customHeight="1" x14ac:dyDescent="0.25">
      <c r="A61" s="161" t="s">
        <v>181</v>
      </c>
      <c r="B61" s="161"/>
      <c r="C61" s="76" t="s">
        <v>116</v>
      </c>
      <c r="D61" s="77" t="s">
        <v>143</v>
      </c>
    </row>
    <row r="62" spans="1:5" ht="36.75" customHeight="1" x14ac:dyDescent="0.25">
      <c r="A62" s="283" t="s">
        <v>382</v>
      </c>
      <c r="B62" s="284"/>
      <c r="C62" s="285" t="e">
        <f>D37+D44+D51+D58</f>
        <v>#VALUE!</v>
      </c>
      <c r="D62" s="287" t="e">
        <f>C62/12*100</f>
        <v>#VALUE!</v>
      </c>
    </row>
    <row r="63" spans="1:5" ht="36.75" customHeight="1" thickBot="1" x14ac:dyDescent="0.3">
      <c r="A63" s="162" t="s">
        <v>380</v>
      </c>
      <c r="B63" s="289"/>
      <c r="C63" s="286"/>
      <c r="D63" s="288"/>
    </row>
    <row r="64" spans="1:5" ht="36.75" customHeight="1" thickBot="1" x14ac:dyDescent="0.3">
      <c r="A64" s="171"/>
      <c r="B64" s="172"/>
      <c r="C64" s="172"/>
      <c r="D64" s="173"/>
    </row>
    <row r="65" spans="1:5" ht="36.75" customHeight="1" thickBot="1" x14ac:dyDescent="0.3">
      <c r="A65" s="108" t="s">
        <v>146</v>
      </c>
      <c r="B65" s="108"/>
      <c r="C65" s="108"/>
      <c r="D65" s="108"/>
    </row>
    <row r="66" spans="1:5" ht="36.75" customHeight="1" thickBot="1" x14ac:dyDescent="0.3">
      <c r="A66" s="164" t="s">
        <v>186</v>
      </c>
      <c r="B66" s="164"/>
      <c r="C66" s="164"/>
      <c r="D66" s="164"/>
    </row>
    <row r="67" spans="1:5" ht="36.75" customHeight="1" x14ac:dyDescent="0.25">
      <c r="A67" s="175" t="s">
        <v>144</v>
      </c>
      <c r="B67" s="176"/>
      <c r="C67" s="177"/>
      <c r="D67" s="47" t="s">
        <v>10</v>
      </c>
    </row>
    <row r="68" spans="1:5" ht="36.75" customHeight="1" x14ac:dyDescent="0.25">
      <c r="A68" s="174" t="s">
        <v>17</v>
      </c>
      <c r="B68" s="174"/>
      <c r="C68" s="174"/>
      <c r="D68" s="62"/>
      <c r="E68" s="4">
        <v>3</v>
      </c>
    </row>
    <row r="69" spans="1:5" ht="36.75" customHeight="1" x14ac:dyDescent="0.25">
      <c r="A69" s="174" t="s">
        <v>18</v>
      </c>
      <c r="B69" s="174"/>
      <c r="C69" s="174"/>
      <c r="D69" s="62"/>
      <c r="E69" s="4">
        <v>3</v>
      </c>
    </row>
    <row r="70" spans="1:5" ht="36.75" customHeight="1" x14ac:dyDescent="0.25">
      <c r="A70" s="174" t="s">
        <v>19</v>
      </c>
      <c r="B70" s="174"/>
      <c r="C70" s="174"/>
      <c r="D70" s="62"/>
      <c r="E70" s="4">
        <v>3</v>
      </c>
    </row>
    <row r="71" spans="1:5" ht="36.75" customHeight="1" x14ac:dyDescent="0.25">
      <c r="A71" s="174" t="s">
        <v>20</v>
      </c>
      <c r="B71" s="174"/>
      <c r="C71" s="174"/>
      <c r="D71" s="62"/>
      <c r="E71" s="4">
        <v>3</v>
      </c>
    </row>
    <row r="72" spans="1:5" ht="36.75" customHeight="1" x14ac:dyDescent="0.25">
      <c r="A72" s="174" t="s">
        <v>21</v>
      </c>
      <c r="B72" s="174"/>
      <c r="C72" s="174"/>
      <c r="D72" s="62"/>
      <c r="E72" s="4">
        <v>3</v>
      </c>
    </row>
    <row r="73" spans="1:5" ht="36.75" customHeight="1" x14ac:dyDescent="0.25">
      <c r="A73" s="174" t="s">
        <v>22</v>
      </c>
      <c r="B73" s="174"/>
      <c r="C73" s="174"/>
      <c r="D73" s="62"/>
      <c r="E73" s="4">
        <v>3</v>
      </c>
    </row>
    <row r="74" spans="1:5" ht="36.75" customHeight="1" x14ac:dyDescent="0.25">
      <c r="A74" s="174" t="s">
        <v>23</v>
      </c>
      <c r="B74" s="174"/>
      <c r="C74" s="174"/>
      <c r="D74" s="62"/>
      <c r="E74" s="4">
        <v>3</v>
      </c>
    </row>
    <row r="75" spans="1:5" ht="36.75" customHeight="1" x14ac:dyDescent="0.25">
      <c r="A75" s="174" t="s">
        <v>24</v>
      </c>
      <c r="B75" s="174"/>
      <c r="C75" s="174"/>
      <c r="D75" s="62"/>
      <c r="E75" s="4">
        <v>3</v>
      </c>
    </row>
    <row r="76" spans="1:5" ht="36.75" customHeight="1" x14ac:dyDescent="0.25">
      <c r="A76" s="174" t="s">
        <v>25</v>
      </c>
      <c r="B76" s="174"/>
      <c r="C76" s="174"/>
      <c r="D76" s="62"/>
      <c r="E76" s="4">
        <v>3</v>
      </c>
    </row>
    <row r="77" spans="1:5" ht="36.75" customHeight="1" x14ac:dyDescent="0.25">
      <c r="A77" s="174" t="s">
        <v>26</v>
      </c>
      <c r="B77" s="174"/>
      <c r="C77" s="174"/>
      <c r="D77" s="62"/>
      <c r="E77" s="4">
        <v>3</v>
      </c>
    </row>
    <row r="78" spans="1:5" ht="36.75" customHeight="1" x14ac:dyDescent="0.25">
      <c r="A78" s="11"/>
      <c r="B78" s="12"/>
      <c r="C78" s="12" t="s">
        <v>157</v>
      </c>
      <c r="D78" s="13">
        <f>SUM(D68:D77)</f>
        <v>0</v>
      </c>
      <c r="E78" s="4">
        <f>SUM(E68:E77)</f>
        <v>30</v>
      </c>
    </row>
    <row r="79" spans="1:5" ht="51.75" customHeight="1" thickBot="1" x14ac:dyDescent="0.3">
      <c r="A79" s="14" t="s">
        <v>14</v>
      </c>
      <c r="B79" s="98" t="s">
        <v>376</v>
      </c>
      <c r="C79" s="98"/>
      <c r="D79" s="98"/>
    </row>
    <row r="80" spans="1:5" ht="36.75" customHeight="1" thickBot="1" x14ac:dyDescent="0.3">
      <c r="A80" s="276"/>
      <c r="B80" s="277"/>
      <c r="C80" s="277"/>
      <c r="D80" s="278"/>
    </row>
    <row r="81" spans="1:5" ht="36.75" customHeight="1" thickBot="1" x14ac:dyDescent="0.3">
      <c r="A81" s="279" t="s">
        <v>180</v>
      </c>
      <c r="B81" s="279"/>
      <c r="C81" s="38" t="s">
        <v>116</v>
      </c>
      <c r="D81" s="39" t="s">
        <v>143</v>
      </c>
    </row>
    <row r="82" spans="1:5" ht="36.75" customHeight="1" x14ac:dyDescent="0.25">
      <c r="A82" s="188" t="s">
        <v>379</v>
      </c>
      <c r="B82" s="189"/>
      <c r="C82" s="280">
        <f>D78</f>
        <v>0</v>
      </c>
      <c r="D82" s="281">
        <f>C82/30*100</f>
        <v>0</v>
      </c>
    </row>
    <row r="83" spans="1:5" ht="36.75" customHeight="1" thickBot="1" x14ac:dyDescent="0.3">
      <c r="A83" s="183" t="s">
        <v>380</v>
      </c>
      <c r="B83" s="184"/>
      <c r="C83" s="191"/>
      <c r="D83" s="193"/>
    </row>
    <row r="84" spans="1:5" ht="36.75" customHeight="1" thickBot="1" x14ac:dyDescent="0.3">
      <c r="A84" s="227"/>
      <c r="B84" s="228"/>
      <c r="C84" s="228"/>
      <c r="D84" s="229"/>
    </row>
    <row r="85" spans="1:5" ht="36.75" customHeight="1" x14ac:dyDescent="0.25">
      <c r="A85" s="246" t="s">
        <v>432</v>
      </c>
      <c r="B85" s="246"/>
      <c r="C85" s="246"/>
      <c r="D85" s="246"/>
    </row>
    <row r="86" spans="1:5" ht="36.75" customHeight="1" x14ac:dyDescent="0.25">
      <c r="A86" s="275" t="s">
        <v>187</v>
      </c>
      <c r="B86" s="198"/>
      <c r="C86" s="198"/>
      <c r="D86" s="199"/>
      <c r="E86" s="15"/>
    </row>
    <row r="87" spans="1:5" ht="36.75" customHeight="1" x14ac:dyDescent="0.25">
      <c r="A87" s="200" t="s">
        <v>372</v>
      </c>
      <c r="B87" s="198"/>
      <c r="C87" s="198"/>
      <c r="D87" s="199"/>
      <c r="E87" s="15"/>
    </row>
    <row r="88" spans="1:5" ht="36.75" customHeight="1" x14ac:dyDescent="0.25">
      <c r="A88" s="197" t="s">
        <v>373</v>
      </c>
      <c r="B88" s="198"/>
      <c r="C88" s="198"/>
      <c r="D88" s="199"/>
      <c r="E88" s="15"/>
    </row>
    <row r="89" spans="1:5" ht="36.75" customHeight="1" x14ac:dyDescent="0.25">
      <c r="A89" s="197" t="s">
        <v>374</v>
      </c>
      <c r="B89" s="198"/>
      <c r="C89" s="198"/>
      <c r="D89" s="199"/>
      <c r="E89" s="15"/>
    </row>
    <row r="90" spans="1:5" ht="36.75" customHeight="1" x14ac:dyDescent="0.25">
      <c r="A90" s="197" t="s">
        <v>375</v>
      </c>
      <c r="B90" s="198"/>
      <c r="C90" s="198"/>
      <c r="D90" s="199"/>
      <c r="E90" s="15"/>
    </row>
    <row r="91" spans="1:5" ht="36.75" customHeight="1" thickBot="1" x14ac:dyDescent="0.3">
      <c r="A91" s="178" t="s">
        <v>371</v>
      </c>
      <c r="B91" s="179"/>
      <c r="C91" s="179"/>
      <c r="D91" s="180"/>
    </row>
    <row r="92" spans="1:5" ht="36.75" customHeight="1" thickBot="1" x14ac:dyDescent="0.3">
      <c r="A92" s="274" t="s">
        <v>431</v>
      </c>
      <c r="B92" s="274"/>
      <c r="C92" s="274"/>
      <c r="D92" s="274"/>
    </row>
    <row r="93" spans="1:5" ht="50.25" customHeight="1" x14ac:dyDescent="0.25">
      <c r="A93" s="187" t="s">
        <v>27</v>
      </c>
      <c r="B93" s="187"/>
      <c r="C93" s="187"/>
      <c r="D93" s="187"/>
    </row>
    <row r="94" spans="1:5" ht="36.75" customHeight="1" x14ac:dyDescent="0.25">
      <c r="A94" s="201" t="s">
        <v>141</v>
      </c>
      <c r="B94" s="201"/>
      <c r="C94" s="201"/>
      <c r="D94" s="17" t="s">
        <v>28</v>
      </c>
    </row>
    <row r="95" spans="1:5" ht="36.75" customHeight="1" x14ac:dyDescent="0.25">
      <c r="A95" s="202" t="s">
        <v>117</v>
      </c>
      <c r="B95" s="202"/>
      <c r="C95" s="202"/>
      <c r="D95" s="18" t="s">
        <v>10</v>
      </c>
    </row>
    <row r="96" spans="1:5" ht="36.75" customHeight="1" x14ac:dyDescent="0.25">
      <c r="A96" s="174" t="s">
        <v>29</v>
      </c>
      <c r="B96" s="174"/>
      <c r="C96" s="174"/>
      <c r="D96" s="61"/>
      <c r="E96" s="4">
        <v>3</v>
      </c>
    </row>
    <row r="97" spans="1:5" ht="36.75" customHeight="1" x14ac:dyDescent="0.25">
      <c r="A97" s="174" t="s">
        <v>30</v>
      </c>
      <c r="B97" s="174"/>
      <c r="C97" s="174"/>
      <c r="D97" s="61"/>
      <c r="E97" s="4">
        <v>3</v>
      </c>
    </row>
    <row r="98" spans="1:5" ht="36.75" customHeight="1" x14ac:dyDescent="0.25">
      <c r="A98" s="174" t="s">
        <v>31</v>
      </c>
      <c r="B98" s="174"/>
      <c r="C98" s="174"/>
      <c r="D98" s="61"/>
      <c r="E98" s="4">
        <v>3</v>
      </c>
    </row>
    <row r="99" spans="1:5" ht="36.75" customHeight="1" x14ac:dyDescent="0.25">
      <c r="A99" s="181" t="s">
        <v>32</v>
      </c>
      <c r="B99" s="181"/>
      <c r="C99" s="181"/>
      <c r="D99" s="61"/>
      <c r="E99" s="4">
        <v>3</v>
      </c>
    </row>
    <row r="100" spans="1:5" ht="36.75" customHeight="1" x14ac:dyDescent="0.25">
      <c r="A100" s="174" t="s">
        <v>33</v>
      </c>
      <c r="B100" s="174"/>
      <c r="C100" s="174"/>
      <c r="D100" s="61"/>
      <c r="E100" s="4">
        <v>3</v>
      </c>
    </row>
    <row r="101" spans="1:5" ht="36.75" customHeight="1" x14ac:dyDescent="0.25">
      <c r="A101" s="174" t="s">
        <v>34</v>
      </c>
      <c r="B101" s="174"/>
      <c r="C101" s="174"/>
      <c r="D101" s="61"/>
      <c r="E101" s="4">
        <v>3</v>
      </c>
    </row>
    <row r="102" spans="1:5" ht="36.75" customHeight="1" x14ac:dyDescent="0.25">
      <c r="A102" s="174" t="s">
        <v>35</v>
      </c>
      <c r="B102" s="174"/>
      <c r="C102" s="174"/>
      <c r="D102" s="61"/>
      <c r="E102" s="4">
        <v>3</v>
      </c>
    </row>
    <row r="103" spans="1:5" ht="36.75" customHeight="1" x14ac:dyDescent="0.25">
      <c r="A103" s="174" t="s">
        <v>36</v>
      </c>
      <c r="B103" s="174"/>
      <c r="C103" s="174"/>
      <c r="D103" s="61"/>
      <c r="E103" s="4">
        <v>3</v>
      </c>
    </row>
    <row r="104" spans="1:5" ht="36.75" customHeight="1" x14ac:dyDescent="0.25">
      <c r="A104" s="174" t="s">
        <v>37</v>
      </c>
      <c r="B104" s="174"/>
      <c r="C104" s="174"/>
      <c r="D104" s="61"/>
      <c r="E104" s="4">
        <v>3</v>
      </c>
    </row>
    <row r="105" spans="1:5" ht="36.75" customHeight="1" x14ac:dyDescent="0.25">
      <c r="A105" s="174" t="s">
        <v>38</v>
      </c>
      <c r="B105" s="174"/>
      <c r="C105" s="174"/>
      <c r="D105" s="61"/>
      <c r="E105" s="4">
        <v>3</v>
      </c>
    </row>
    <row r="106" spans="1:5" ht="36.75" customHeight="1" x14ac:dyDescent="0.25">
      <c r="A106" s="174" t="s">
        <v>39</v>
      </c>
      <c r="B106" s="174"/>
      <c r="C106" s="174"/>
      <c r="D106" s="61"/>
      <c r="E106" s="4">
        <v>3</v>
      </c>
    </row>
    <row r="107" spans="1:5" ht="36.75" customHeight="1" x14ac:dyDescent="0.25">
      <c r="A107" s="174" t="s">
        <v>40</v>
      </c>
      <c r="B107" s="174"/>
      <c r="C107" s="174"/>
      <c r="D107" s="61"/>
      <c r="E107" s="4">
        <v>3</v>
      </c>
    </row>
    <row r="108" spans="1:5" ht="36.75" customHeight="1" x14ac:dyDescent="0.25">
      <c r="A108" s="174" t="s">
        <v>41</v>
      </c>
      <c r="B108" s="174"/>
      <c r="C108" s="174"/>
      <c r="D108" s="61"/>
      <c r="E108" s="4">
        <v>3</v>
      </c>
    </row>
    <row r="109" spans="1:5" ht="36.75" customHeight="1" x14ac:dyDescent="0.25">
      <c r="A109" s="97" t="s">
        <v>158</v>
      </c>
      <c r="B109" s="97"/>
      <c r="C109" s="97"/>
      <c r="D109" s="9">
        <f>SUM(D96:D108)</f>
        <v>0</v>
      </c>
      <c r="E109" s="4">
        <f>SUM(E96:E108)</f>
        <v>39</v>
      </c>
    </row>
    <row r="110" spans="1:5" ht="59.25" customHeight="1" thickBot="1" x14ac:dyDescent="0.3">
      <c r="A110" s="41" t="s">
        <v>14</v>
      </c>
      <c r="B110" s="98" t="s">
        <v>376</v>
      </c>
      <c r="C110" s="98"/>
      <c r="D110" s="98"/>
    </row>
    <row r="111" spans="1:5" ht="36.75" customHeight="1" x14ac:dyDescent="0.25">
      <c r="A111" s="207" t="s">
        <v>173</v>
      </c>
      <c r="B111" s="208"/>
      <c r="C111" s="28" t="s">
        <v>127</v>
      </c>
      <c r="D111" s="46" t="s">
        <v>142</v>
      </c>
    </row>
    <row r="112" spans="1:5" ht="36.75" customHeight="1" thickBot="1" x14ac:dyDescent="0.3">
      <c r="A112" s="209"/>
      <c r="B112" s="210"/>
      <c r="C112" s="20">
        <f>D109</f>
        <v>0</v>
      </c>
      <c r="D112" s="21">
        <f>C112/39*100</f>
        <v>0</v>
      </c>
    </row>
    <row r="113" spans="1:5" ht="36.75" customHeight="1" thickBot="1" x14ac:dyDescent="0.3">
      <c r="A113" s="194"/>
      <c r="B113" s="195"/>
      <c r="C113" s="195"/>
      <c r="D113" s="196"/>
    </row>
    <row r="114" spans="1:5" ht="36.75" customHeight="1" thickBot="1" x14ac:dyDescent="0.3">
      <c r="A114" s="203" t="s">
        <v>42</v>
      </c>
      <c r="B114" s="204"/>
      <c r="C114" s="204"/>
      <c r="D114" s="205"/>
    </row>
    <row r="115" spans="1:5" ht="36.75" customHeight="1" x14ac:dyDescent="0.25">
      <c r="A115" s="206" t="s">
        <v>139</v>
      </c>
      <c r="B115" s="206"/>
      <c r="C115" s="206"/>
      <c r="D115" s="18" t="s">
        <v>28</v>
      </c>
    </row>
    <row r="116" spans="1:5" ht="36.75" customHeight="1" x14ac:dyDescent="0.25">
      <c r="A116" s="202" t="s">
        <v>117</v>
      </c>
      <c r="B116" s="202"/>
      <c r="C116" s="202"/>
      <c r="D116" s="18" t="s">
        <v>10</v>
      </c>
    </row>
    <row r="117" spans="1:5" ht="36.75" customHeight="1" x14ac:dyDescent="0.25">
      <c r="A117" s="174" t="s">
        <v>43</v>
      </c>
      <c r="B117" s="174"/>
      <c r="C117" s="174"/>
      <c r="D117" s="63"/>
      <c r="E117" s="22">
        <v>3</v>
      </c>
    </row>
    <row r="118" spans="1:5" ht="36.75" customHeight="1" x14ac:dyDescent="0.25">
      <c r="A118" s="174" t="s">
        <v>44</v>
      </c>
      <c r="B118" s="174"/>
      <c r="C118" s="174"/>
      <c r="D118" s="63"/>
      <c r="E118" s="22">
        <v>3</v>
      </c>
    </row>
    <row r="119" spans="1:5" ht="36.75" customHeight="1" x14ac:dyDescent="0.25">
      <c r="A119" s="174" t="s">
        <v>45</v>
      </c>
      <c r="B119" s="174"/>
      <c r="C119" s="174"/>
      <c r="D119" s="63"/>
      <c r="E119" s="22">
        <v>3</v>
      </c>
    </row>
    <row r="120" spans="1:5" ht="36.75" customHeight="1" x14ac:dyDescent="0.25">
      <c r="A120" s="181" t="s">
        <v>46</v>
      </c>
      <c r="B120" s="181"/>
      <c r="C120" s="181"/>
      <c r="D120" s="63"/>
      <c r="E120" s="22">
        <v>3</v>
      </c>
    </row>
    <row r="121" spans="1:5" ht="36.75" customHeight="1" x14ac:dyDescent="0.25">
      <c r="A121" s="174" t="s">
        <v>47</v>
      </c>
      <c r="B121" s="174"/>
      <c r="C121" s="174"/>
      <c r="D121" s="63"/>
      <c r="E121" s="22">
        <v>3</v>
      </c>
    </row>
    <row r="122" spans="1:5" ht="36.75" customHeight="1" x14ac:dyDescent="0.25">
      <c r="A122" s="174" t="s">
        <v>48</v>
      </c>
      <c r="B122" s="174"/>
      <c r="C122" s="174"/>
      <c r="D122" s="63"/>
      <c r="E122" s="22">
        <v>3</v>
      </c>
    </row>
    <row r="123" spans="1:5" ht="36.75" customHeight="1" x14ac:dyDescent="0.25">
      <c r="A123" s="174" t="s">
        <v>49</v>
      </c>
      <c r="B123" s="174"/>
      <c r="C123" s="174"/>
      <c r="D123" s="63"/>
      <c r="E123" s="22">
        <v>3</v>
      </c>
    </row>
    <row r="124" spans="1:5" ht="36.75" customHeight="1" x14ac:dyDescent="0.25">
      <c r="A124" s="174" t="s">
        <v>50</v>
      </c>
      <c r="B124" s="174"/>
      <c r="C124" s="174"/>
      <c r="D124" s="63"/>
      <c r="E124" s="22">
        <v>3</v>
      </c>
    </row>
    <row r="125" spans="1:5" ht="36.75" customHeight="1" x14ac:dyDescent="0.25">
      <c r="A125" s="97" t="s">
        <v>159</v>
      </c>
      <c r="B125" s="97"/>
      <c r="C125" s="97"/>
      <c r="D125" s="9">
        <f>SUM(D117:D124)</f>
        <v>0</v>
      </c>
      <c r="E125" s="4">
        <f>SUM(E117:E124)</f>
        <v>24</v>
      </c>
    </row>
    <row r="126" spans="1:5" ht="36.75" customHeight="1" thickBot="1" x14ac:dyDescent="0.3">
      <c r="A126" s="41" t="s">
        <v>14</v>
      </c>
      <c r="B126" s="98" t="s">
        <v>376</v>
      </c>
      <c r="C126" s="98"/>
      <c r="D126" s="98"/>
    </row>
    <row r="127" spans="1:5" ht="36.75" customHeight="1" x14ac:dyDescent="0.25">
      <c r="A127" s="235" t="s">
        <v>138</v>
      </c>
      <c r="B127" s="236"/>
      <c r="C127" s="28" t="s">
        <v>127</v>
      </c>
      <c r="D127" s="46" t="s">
        <v>142</v>
      </c>
    </row>
    <row r="128" spans="1:5" ht="36.75" customHeight="1" thickBot="1" x14ac:dyDescent="0.3">
      <c r="A128" s="237"/>
      <c r="B128" s="238"/>
      <c r="C128" s="20">
        <f>D125</f>
        <v>0</v>
      </c>
      <c r="D128" s="21">
        <f>C128/24*100</f>
        <v>0</v>
      </c>
    </row>
    <row r="129" spans="1:5" ht="36.75" customHeight="1" thickBot="1" x14ac:dyDescent="0.3">
      <c r="A129" s="211"/>
      <c r="B129" s="212"/>
      <c r="C129" s="212"/>
      <c r="D129" s="213"/>
    </row>
    <row r="130" spans="1:5" ht="36.75" customHeight="1" x14ac:dyDescent="0.25">
      <c r="A130" s="273" t="s">
        <v>123</v>
      </c>
      <c r="B130" s="273"/>
      <c r="C130" s="273"/>
      <c r="D130" s="273"/>
    </row>
    <row r="131" spans="1:5" ht="36.75" customHeight="1" x14ac:dyDescent="0.25">
      <c r="A131" s="202" t="s">
        <v>430</v>
      </c>
      <c r="B131" s="202"/>
      <c r="C131" s="202"/>
      <c r="D131" s="17" t="s">
        <v>28</v>
      </c>
    </row>
    <row r="132" spans="1:5" ht="36.75" customHeight="1" x14ac:dyDescent="0.25">
      <c r="A132" s="202" t="s">
        <v>117</v>
      </c>
      <c r="B132" s="202"/>
      <c r="C132" s="202"/>
      <c r="D132" s="18" t="s">
        <v>10</v>
      </c>
    </row>
    <row r="133" spans="1:5" ht="36.75" customHeight="1" x14ac:dyDescent="0.25">
      <c r="A133" s="219" t="s">
        <v>124</v>
      </c>
      <c r="B133" s="220"/>
      <c r="C133" s="221"/>
      <c r="D133" s="63"/>
      <c r="E133" s="4">
        <v>3</v>
      </c>
    </row>
    <row r="134" spans="1:5" ht="36.75" customHeight="1" x14ac:dyDescent="0.25">
      <c r="A134" s="219" t="s">
        <v>434</v>
      </c>
      <c r="B134" s="220"/>
      <c r="C134" s="221"/>
      <c r="D134" s="63"/>
      <c r="E134" s="4">
        <v>3</v>
      </c>
    </row>
    <row r="135" spans="1:5" ht="36.75" customHeight="1" x14ac:dyDescent="0.25">
      <c r="A135" s="219" t="s">
        <v>435</v>
      </c>
      <c r="B135" s="220"/>
      <c r="C135" s="221"/>
      <c r="D135" s="63"/>
      <c r="E135" s="4">
        <v>3</v>
      </c>
    </row>
    <row r="136" spans="1:5" ht="36.75" customHeight="1" x14ac:dyDescent="0.25">
      <c r="A136" s="219" t="s">
        <v>436</v>
      </c>
      <c r="B136" s="220"/>
      <c r="C136" s="221"/>
      <c r="D136" s="63"/>
      <c r="E136" s="4">
        <v>3</v>
      </c>
    </row>
    <row r="137" spans="1:5" ht="36.75" customHeight="1" x14ac:dyDescent="0.25">
      <c r="A137" s="97" t="s">
        <v>160</v>
      </c>
      <c r="B137" s="97"/>
      <c r="C137" s="97"/>
      <c r="D137" s="9">
        <f>SUM(D133:D136)</f>
        <v>0</v>
      </c>
      <c r="E137" s="4">
        <f>SUM(E133:E136)</f>
        <v>12</v>
      </c>
    </row>
    <row r="138" spans="1:5" ht="51.75" customHeight="1" thickBot="1" x14ac:dyDescent="0.3">
      <c r="A138" s="19" t="s">
        <v>14</v>
      </c>
      <c r="B138" s="98" t="s">
        <v>376</v>
      </c>
      <c r="C138" s="98"/>
      <c r="D138" s="98"/>
    </row>
    <row r="139" spans="1:5" ht="36.75" customHeight="1" x14ac:dyDescent="0.25">
      <c r="A139" s="214" t="s">
        <v>172</v>
      </c>
      <c r="B139" s="215"/>
      <c r="C139" s="28" t="s">
        <v>127</v>
      </c>
      <c r="D139" s="46" t="s">
        <v>142</v>
      </c>
    </row>
    <row r="140" spans="1:5" ht="36.75" customHeight="1" thickBot="1" x14ac:dyDescent="0.3">
      <c r="A140" s="216"/>
      <c r="B140" s="217"/>
      <c r="C140" s="20">
        <f>D137</f>
        <v>0</v>
      </c>
      <c r="D140" s="21">
        <f>C140/12*100</f>
        <v>0</v>
      </c>
    </row>
    <row r="141" spans="1:5" ht="36.75" customHeight="1" x14ac:dyDescent="0.25">
      <c r="A141" s="187" t="s">
        <v>122</v>
      </c>
      <c r="B141" s="187"/>
      <c r="C141" s="187"/>
      <c r="D141" s="187"/>
    </row>
    <row r="142" spans="1:5" ht="36.75" customHeight="1" x14ac:dyDescent="0.25">
      <c r="A142" s="202" t="s">
        <v>152</v>
      </c>
      <c r="B142" s="202"/>
      <c r="C142" s="202"/>
      <c r="D142" s="17" t="s">
        <v>28</v>
      </c>
    </row>
    <row r="143" spans="1:5" ht="36.75" customHeight="1" x14ac:dyDescent="0.25">
      <c r="A143" s="202" t="s">
        <v>125</v>
      </c>
      <c r="B143" s="202"/>
      <c r="C143" s="202"/>
      <c r="D143" s="23" t="s">
        <v>10</v>
      </c>
    </row>
    <row r="144" spans="1:5" ht="36.75" customHeight="1" x14ac:dyDescent="0.25">
      <c r="A144" s="174" t="s">
        <v>51</v>
      </c>
      <c r="B144" s="174"/>
      <c r="C144" s="174"/>
      <c r="D144" s="63"/>
      <c r="E144" s="22">
        <v>3</v>
      </c>
    </row>
    <row r="145" spans="1:5" ht="36.75" customHeight="1" x14ac:dyDescent="0.25">
      <c r="A145" s="174" t="s">
        <v>52</v>
      </c>
      <c r="B145" s="174"/>
      <c r="C145" s="174"/>
      <c r="D145" s="63"/>
      <c r="E145" s="22">
        <v>3</v>
      </c>
    </row>
    <row r="146" spans="1:5" ht="36.75" customHeight="1" x14ac:dyDescent="0.25">
      <c r="A146" s="174" t="s">
        <v>53</v>
      </c>
      <c r="B146" s="174"/>
      <c r="C146" s="174"/>
      <c r="D146" s="63"/>
      <c r="E146" s="22">
        <v>3</v>
      </c>
    </row>
    <row r="147" spans="1:5" ht="36.75" customHeight="1" x14ac:dyDescent="0.25">
      <c r="A147" s="181" t="s">
        <v>54</v>
      </c>
      <c r="B147" s="181"/>
      <c r="C147" s="181"/>
      <c r="D147" s="63"/>
      <c r="E147" s="22">
        <v>3</v>
      </c>
    </row>
    <row r="148" spans="1:5" ht="36.75" customHeight="1" x14ac:dyDescent="0.25">
      <c r="A148" s="174" t="s">
        <v>55</v>
      </c>
      <c r="B148" s="174"/>
      <c r="C148" s="174"/>
      <c r="D148" s="63"/>
      <c r="E148" s="22">
        <v>3</v>
      </c>
    </row>
    <row r="149" spans="1:5" ht="36.75" customHeight="1" x14ac:dyDescent="0.25">
      <c r="A149" s="174" t="s">
        <v>56</v>
      </c>
      <c r="B149" s="174"/>
      <c r="C149" s="174"/>
      <c r="D149" s="63"/>
      <c r="E149" s="22">
        <v>3</v>
      </c>
    </row>
    <row r="150" spans="1:5" ht="36.75" customHeight="1" x14ac:dyDescent="0.25">
      <c r="A150" s="174" t="s">
        <v>57</v>
      </c>
      <c r="B150" s="174"/>
      <c r="C150" s="174"/>
      <c r="D150" s="63"/>
      <c r="E150" s="22">
        <v>3</v>
      </c>
    </row>
    <row r="151" spans="1:5" ht="36.75" customHeight="1" x14ac:dyDescent="0.25">
      <c r="A151" s="174" t="s">
        <v>58</v>
      </c>
      <c r="B151" s="174"/>
      <c r="C151" s="174"/>
      <c r="D151" s="63"/>
      <c r="E151" s="22">
        <v>3</v>
      </c>
    </row>
    <row r="152" spans="1:5" ht="36.75" customHeight="1" x14ac:dyDescent="0.25">
      <c r="A152" s="97" t="s">
        <v>161</v>
      </c>
      <c r="B152" s="97"/>
      <c r="C152" s="97"/>
      <c r="D152" s="9">
        <f>SUM(D144:D151)</f>
        <v>0</v>
      </c>
      <c r="E152" s="4">
        <f>SUM(E144:E151)</f>
        <v>24</v>
      </c>
    </row>
    <row r="153" spans="1:5" ht="61.5" customHeight="1" thickBot="1" x14ac:dyDescent="0.3">
      <c r="A153" s="14" t="s">
        <v>14</v>
      </c>
      <c r="B153" s="98" t="s">
        <v>376</v>
      </c>
      <c r="C153" s="98"/>
      <c r="D153" s="98"/>
    </row>
    <row r="154" spans="1:5" ht="36.75" customHeight="1" x14ac:dyDescent="0.25">
      <c r="A154" s="222" t="s">
        <v>171</v>
      </c>
      <c r="B154" s="223"/>
      <c r="C154" s="28" t="s">
        <v>127</v>
      </c>
      <c r="D154" s="46" t="s">
        <v>142</v>
      </c>
    </row>
    <row r="155" spans="1:5" ht="36.75" customHeight="1" thickBot="1" x14ac:dyDescent="0.3">
      <c r="A155" s="216"/>
      <c r="B155" s="217"/>
      <c r="C155" s="20">
        <f>D152</f>
        <v>0</v>
      </c>
      <c r="D155" s="21">
        <f>C155/24*100</f>
        <v>0</v>
      </c>
    </row>
    <row r="156" spans="1:5" ht="36.75" customHeight="1" thickBot="1" x14ac:dyDescent="0.3">
      <c r="A156" s="24"/>
      <c r="B156" s="25"/>
      <c r="C156" s="26"/>
      <c r="D156" s="27"/>
    </row>
    <row r="157" spans="1:5" ht="36.75" customHeight="1" x14ac:dyDescent="0.25">
      <c r="A157" s="222" t="s">
        <v>59</v>
      </c>
      <c r="B157" s="223"/>
      <c r="C157" s="28" t="s">
        <v>128</v>
      </c>
      <c r="D157" s="42" t="s">
        <v>147</v>
      </c>
    </row>
    <row r="158" spans="1:5" ht="36.75" customHeight="1" thickBot="1" x14ac:dyDescent="0.3">
      <c r="A158" s="216"/>
      <c r="B158" s="217"/>
      <c r="C158" s="36">
        <f>C112+C128+C140+C155</f>
        <v>0</v>
      </c>
      <c r="D158" s="35">
        <f>C158/99*100</f>
        <v>0</v>
      </c>
      <c r="E158" s="4">
        <f>E109+E125+E137+E152</f>
        <v>99</v>
      </c>
    </row>
    <row r="159" spans="1:5" ht="36.75" customHeight="1" x14ac:dyDescent="0.25">
      <c r="A159" s="224"/>
      <c r="B159" s="224"/>
      <c r="C159" s="224"/>
      <c r="D159" s="224"/>
    </row>
    <row r="160" spans="1:5" ht="36.75" customHeight="1" x14ac:dyDescent="0.25">
      <c r="A160" s="225" t="s">
        <v>60</v>
      </c>
      <c r="B160" s="225"/>
      <c r="C160" s="225"/>
      <c r="D160" s="225"/>
    </row>
    <row r="161" spans="1:5" ht="36.75" customHeight="1" x14ac:dyDescent="0.25">
      <c r="A161" s="226" t="s">
        <v>61</v>
      </c>
      <c r="B161" s="226"/>
      <c r="C161" s="226"/>
      <c r="D161" s="226"/>
    </row>
    <row r="162" spans="1:5" ht="36.75" customHeight="1" x14ac:dyDescent="0.25">
      <c r="A162" s="202" t="s">
        <v>151</v>
      </c>
      <c r="B162" s="202"/>
      <c r="C162" s="202"/>
      <c r="D162" s="17" t="s">
        <v>28</v>
      </c>
    </row>
    <row r="163" spans="1:5" ht="36.75" customHeight="1" x14ac:dyDescent="0.25">
      <c r="A163" s="202" t="s">
        <v>125</v>
      </c>
      <c r="B163" s="202"/>
      <c r="C163" s="202"/>
      <c r="D163" s="23" t="s">
        <v>10</v>
      </c>
    </row>
    <row r="164" spans="1:5" ht="36.75" customHeight="1" x14ac:dyDescent="0.25">
      <c r="A164" s="174" t="s">
        <v>62</v>
      </c>
      <c r="B164" s="174"/>
      <c r="C164" s="174"/>
      <c r="D164" s="63"/>
      <c r="E164" s="4">
        <v>3</v>
      </c>
    </row>
    <row r="165" spans="1:5" ht="36.75" customHeight="1" x14ac:dyDescent="0.25">
      <c r="A165" s="174" t="s">
        <v>63</v>
      </c>
      <c r="B165" s="174"/>
      <c r="C165" s="174"/>
      <c r="D165" s="63"/>
      <c r="E165" s="4">
        <v>3</v>
      </c>
    </row>
    <row r="166" spans="1:5" ht="36.75" customHeight="1" x14ac:dyDescent="0.25">
      <c r="A166" s="174" t="s">
        <v>64</v>
      </c>
      <c r="B166" s="174"/>
      <c r="C166" s="174"/>
      <c r="D166" s="63"/>
      <c r="E166" s="4">
        <v>3</v>
      </c>
    </row>
    <row r="167" spans="1:5" ht="36.75" customHeight="1" x14ac:dyDescent="0.25">
      <c r="A167" s="181" t="s">
        <v>65</v>
      </c>
      <c r="B167" s="181"/>
      <c r="C167" s="181"/>
      <c r="D167" s="63"/>
      <c r="E167" s="4">
        <v>3</v>
      </c>
    </row>
    <row r="168" spans="1:5" ht="36.75" customHeight="1" x14ac:dyDescent="0.25">
      <c r="A168" s="97" t="s">
        <v>162</v>
      </c>
      <c r="B168" s="97"/>
      <c r="C168" s="97"/>
      <c r="D168" s="9">
        <f>SUM(D164:D167)</f>
        <v>0</v>
      </c>
      <c r="E168" s="4">
        <f>SUM(E164:E167)</f>
        <v>12</v>
      </c>
    </row>
    <row r="169" spans="1:5" ht="36.75" customHeight="1" thickBot="1" x14ac:dyDescent="0.3">
      <c r="A169" s="43" t="s">
        <v>14</v>
      </c>
      <c r="B169" s="98" t="s">
        <v>376</v>
      </c>
      <c r="C169" s="98"/>
      <c r="D169" s="98"/>
    </row>
    <row r="170" spans="1:5" ht="36.75" customHeight="1" x14ac:dyDescent="0.25">
      <c r="A170" s="222" t="s">
        <v>175</v>
      </c>
      <c r="B170" s="223"/>
      <c r="C170" s="28" t="s">
        <v>127</v>
      </c>
      <c r="D170" s="46" t="s">
        <v>142</v>
      </c>
    </row>
    <row r="171" spans="1:5" ht="36.75" customHeight="1" thickBot="1" x14ac:dyDescent="0.3">
      <c r="A171" s="216"/>
      <c r="B171" s="217"/>
      <c r="C171" s="44">
        <f>D168</f>
        <v>0</v>
      </c>
      <c r="D171" s="21">
        <f>C171/12*100</f>
        <v>0</v>
      </c>
    </row>
    <row r="172" spans="1:5" ht="36.75" customHeight="1" x14ac:dyDescent="0.25">
      <c r="A172" s="187" t="s">
        <v>66</v>
      </c>
      <c r="B172" s="187"/>
      <c r="C172" s="187"/>
      <c r="D172" s="187"/>
    </row>
    <row r="173" spans="1:5" ht="36.75" customHeight="1" x14ac:dyDescent="0.25">
      <c r="A173" s="202" t="s">
        <v>403</v>
      </c>
      <c r="B173" s="202"/>
      <c r="C173" s="202"/>
      <c r="D173" s="17" t="s">
        <v>28</v>
      </c>
    </row>
    <row r="174" spans="1:5" ht="36.75" customHeight="1" x14ac:dyDescent="0.25">
      <c r="A174" s="202" t="s">
        <v>125</v>
      </c>
      <c r="B174" s="202"/>
      <c r="C174" s="202"/>
      <c r="D174" s="23" t="s">
        <v>10</v>
      </c>
    </row>
    <row r="175" spans="1:5" ht="36.75" customHeight="1" x14ac:dyDescent="0.25">
      <c r="A175" s="174" t="s">
        <v>67</v>
      </c>
      <c r="B175" s="174"/>
      <c r="C175" s="174"/>
      <c r="D175" s="64"/>
      <c r="E175" s="4">
        <v>3</v>
      </c>
    </row>
    <row r="176" spans="1:5" ht="36.75" customHeight="1" x14ac:dyDescent="0.25">
      <c r="A176" s="174" t="s">
        <v>68</v>
      </c>
      <c r="B176" s="174"/>
      <c r="C176" s="174"/>
      <c r="D176" s="64"/>
      <c r="E176" s="4">
        <v>3</v>
      </c>
    </row>
    <row r="177" spans="1:5" ht="36.75" customHeight="1" x14ac:dyDescent="0.25">
      <c r="A177" s="174" t="s">
        <v>69</v>
      </c>
      <c r="B177" s="174"/>
      <c r="C177" s="174"/>
      <c r="D177" s="64"/>
      <c r="E177" s="4">
        <v>3</v>
      </c>
    </row>
    <row r="178" spans="1:5" ht="36.75" customHeight="1" x14ac:dyDescent="0.25">
      <c r="A178" s="97" t="s">
        <v>163</v>
      </c>
      <c r="B178" s="97"/>
      <c r="C178" s="97"/>
      <c r="D178" s="9">
        <f>SUM(D175:D177)</f>
        <v>0</v>
      </c>
      <c r="E178" s="4">
        <f>SUM(E175:E177)</f>
        <v>9</v>
      </c>
    </row>
    <row r="179" spans="1:5" ht="36.75" customHeight="1" thickBot="1" x14ac:dyDescent="0.3">
      <c r="A179" s="14" t="s">
        <v>14</v>
      </c>
      <c r="B179" s="98" t="s">
        <v>376</v>
      </c>
      <c r="C179" s="98"/>
      <c r="D179" s="98"/>
    </row>
    <row r="180" spans="1:5" ht="36.75" customHeight="1" x14ac:dyDescent="0.25">
      <c r="A180" s="222" t="s">
        <v>174</v>
      </c>
      <c r="B180" s="223"/>
      <c r="C180" s="28" t="s">
        <v>127</v>
      </c>
      <c r="D180" s="46" t="s">
        <v>142</v>
      </c>
    </row>
    <row r="181" spans="1:5" ht="36.75" customHeight="1" thickBot="1" x14ac:dyDescent="0.3">
      <c r="A181" s="216"/>
      <c r="B181" s="217"/>
      <c r="C181" s="29">
        <f>D178</f>
        <v>0</v>
      </c>
      <c r="D181" s="60">
        <f>C181/9*100</f>
        <v>0</v>
      </c>
    </row>
    <row r="182" spans="1:5" ht="36.75" customHeight="1" x14ac:dyDescent="0.25">
      <c r="A182" s="187" t="s">
        <v>70</v>
      </c>
      <c r="B182" s="187"/>
      <c r="C182" s="187"/>
      <c r="D182" s="187"/>
    </row>
    <row r="183" spans="1:5" ht="36.75" customHeight="1" x14ac:dyDescent="0.25">
      <c r="A183" s="202" t="s">
        <v>404</v>
      </c>
      <c r="B183" s="202"/>
      <c r="C183" s="202"/>
      <c r="D183" s="17" t="s">
        <v>28</v>
      </c>
    </row>
    <row r="184" spans="1:5" ht="36.75" customHeight="1" x14ac:dyDescent="0.25">
      <c r="A184" s="202" t="s">
        <v>125</v>
      </c>
      <c r="B184" s="202"/>
      <c r="C184" s="202"/>
      <c r="D184" s="23" t="s">
        <v>10</v>
      </c>
    </row>
    <row r="185" spans="1:5" ht="36.75" customHeight="1" x14ac:dyDescent="0.25">
      <c r="A185" s="174" t="s">
        <v>71</v>
      </c>
      <c r="B185" s="174"/>
      <c r="C185" s="174"/>
      <c r="D185" s="63"/>
      <c r="E185" s="4">
        <v>3</v>
      </c>
    </row>
    <row r="186" spans="1:5" ht="36.75" customHeight="1" x14ac:dyDescent="0.25">
      <c r="A186" s="174" t="s">
        <v>72</v>
      </c>
      <c r="B186" s="174"/>
      <c r="C186" s="174"/>
      <c r="D186" s="63"/>
      <c r="E186" s="4">
        <v>3</v>
      </c>
    </row>
    <row r="187" spans="1:5" ht="36.75" customHeight="1" x14ac:dyDescent="0.25">
      <c r="A187" s="174" t="s">
        <v>73</v>
      </c>
      <c r="B187" s="174"/>
      <c r="C187" s="174"/>
      <c r="D187" s="63"/>
      <c r="E187" s="4">
        <v>3</v>
      </c>
    </row>
    <row r="188" spans="1:5" ht="36.75" customHeight="1" x14ac:dyDescent="0.25">
      <c r="A188" s="174" t="s">
        <v>74</v>
      </c>
      <c r="B188" s="174"/>
      <c r="C188" s="174"/>
      <c r="D188" s="63"/>
      <c r="E188" s="4">
        <v>3</v>
      </c>
    </row>
    <row r="189" spans="1:5" ht="36.75" customHeight="1" x14ac:dyDescent="0.25">
      <c r="A189" s="174" t="s">
        <v>75</v>
      </c>
      <c r="B189" s="174"/>
      <c r="C189" s="174"/>
      <c r="D189" s="63"/>
      <c r="E189" s="4">
        <v>3</v>
      </c>
    </row>
    <row r="190" spans="1:5" ht="36.75" customHeight="1" x14ac:dyDescent="0.25">
      <c r="A190" s="174" t="s">
        <v>76</v>
      </c>
      <c r="B190" s="174"/>
      <c r="C190" s="174"/>
      <c r="D190" s="63"/>
      <c r="E190" s="4">
        <v>3</v>
      </c>
    </row>
    <row r="191" spans="1:5" ht="36.75" customHeight="1" x14ac:dyDescent="0.25">
      <c r="A191" s="174" t="s">
        <v>77</v>
      </c>
      <c r="B191" s="174"/>
      <c r="C191" s="174"/>
      <c r="D191" s="63"/>
      <c r="E191" s="4">
        <v>3</v>
      </c>
    </row>
    <row r="192" spans="1:5" ht="36.75" customHeight="1" x14ac:dyDescent="0.25">
      <c r="A192" s="174" t="s">
        <v>78</v>
      </c>
      <c r="B192" s="174"/>
      <c r="C192" s="174"/>
      <c r="D192" s="63"/>
      <c r="E192" s="4">
        <v>3</v>
      </c>
    </row>
    <row r="193" spans="1:5" ht="36.75" customHeight="1" x14ac:dyDescent="0.25">
      <c r="A193" s="174" t="s">
        <v>79</v>
      </c>
      <c r="B193" s="174"/>
      <c r="C193" s="174"/>
      <c r="D193" s="63"/>
      <c r="E193" s="4">
        <v>3</v>
      </c>
    </row>
    <row r="194" spans="1:5" ht="36.75" customHeight="1" x14ac:dyDescent="0.25">
      <c r="A194" s="97" t="s">
        <v>164</v>
      </c>
      <c r="B194" s="97"/>
      <c r="C194" s="97"/>
      <c r="D194" s="9">
        <f>SUM(D185:D193)</f>
        <v>0</v>
      </c>
      <c r="E194" s="4">
        <f>SUM(E185:E193)</f>
        <v>27</v>
      </c>
    </row>
    <row r="195" spans="1:5" ht="36.75" customHeight="1" thickBot="1" x14ac:dyDescent="0.3">
      <c r="A195" s="41" t="s">
        <v>14</v>
      </c>
      <c r="B195" s="98" t="s">
        <v>376</v>
      </c>
      <c r="C195" s="98"/>
      <c r="D195" s="98"/>
    </row>
    <row r="196" spans="1:5" ht="36.75" customHeight="1" x14ac:dyDescent="0.25">
      <c r="A196" s="222" t="s">
        <v>176</v>
      </c>
      <c r="B196" s="223"/>
      <c r="C196" s="28" t="s">
        <v>127</v>
      </c>
      <c r="D196" s="46" t="s">
        <v>142</v>
      </c>
    </row>
    <row r="197" spans="1:5" ht="36.75" customHeight="1" thickBot="1" x14ac:dyDescent="0.3">
      <c r="A197" s="216"/>
      <c r="B197" s="217"/>
      <c r="C197" s="20">
        <f>D194</f>
        <v>0</v>
      </c>
      <c r="D197" s="21">
        <f>C197/27*100</f>
        <v>0</v>
      </c>
    </row>
    <row r="198" spans="1:5" ht="36.75" customHeight="1" x14ac:dyDescent="0.25">
      <c r="A198" s="187" t="s">
        <v>80</v>
      </c>
      <c r="B198" s="187"/>
      <c r="C198" s="187"/>
      <c r="D198" s="187"/>
    </row>
    <row r="199" spans="1:5" ht="36.75" customHeight="1" x14ac:dyDescent="0.25">
      <c r="A199" s="202" t="s">
        <v>405</v>
      </c>
      <c r="B199" s="202"/>
      <c r="C199" s="202"/>
      <c r="D199" s="17" t="s">
        <v>28</v>
      </c>
    </row>
    <row r="200" spans="1:5" ht="36.75" customHeight="1" x14ac:dyDescent="0.25">
      <c r="A200" s="202" t="s">
        <v>125</v>
      </c>
      <c r="B200" s="202"/>
      <c r="C200" s="202"/>
      <c r="D200" s="23" t="s">
        <v>10</v>
      </c>
    </row>
    <row r="201" spans="1:5" ht="36.75" customHeight="1" x14ac:dyDescent="0.25">
      <c r="A201" s="174" t="s">
        <v>81</v>
      </c>
      <c r="B201" s="174"/>
      <c r="C201" s="174"/>
      <c r="D201" s="63"/>
      <c r="E201" s="4">
        <v>3</v>
      </c>
    </row>
    <row r="202" spans="1:5" ht="36.75" customHeight="1" x14ac:dyDescent="0.25">
      <c r="A202" s="174" t="s">
        <v>82</v>
      </c>
      <c r="B202" s="174"/>
      <c r="C202" s="174"/>
      <c r="D202" s="63"/>
      <c r="E202" s="4">
        <v>3</v>
      </c>
    </row>
    <row r="203" spans="1:5" ht="36.75" customHeight="1" x14ac:dyDescent="0.25">
      <c r="A203" s="174" t="s">
        <v>83</v>
      </c>
      <c r="B203" s="174"/>
      <c r="C203" s="174"/>
      <c r="D203" s="63"/>
      <c r="E203" s="4">
        <v>3</v>
      </c>
    </row>
    <row r="204" spans="1:5" ht="36.75" customHeight="1" x14ac:dyDescent="0.25">
      <c r="A204" s="174" t="s">
        <v>84</v>
      </c>
      <c r="B204" s="174"/>
      <c r="C204" s="174"/>
      <c r="D204" s="63"/>
      <c r="E204" s="4">
        <v>3</v>
      </c>
    </row>
    <row r="205" spans="1:5" ht="36.75" customHeight="1" x14ac:dyDescent="0.25">
      <c r="A205" s="174" t="s">
        <v>85</v>
      </c>
      <c r="B205" s="174"/>
      <c r="C205" s="174"/>
      <c r="D205" s="63"/>
      <c r="E205" s="4">
        <v>3</v>
      </c>
    </row>
    <row r="206" spans="1:5" ht="36.75" customHeight="1" x14ac:dyDescent="0.25">
      <c r="A206" s="174" t="s">
        <v>86</v>
      </c>
      <c r="B206" s="174"/>
      <c r="C206" s="174"/>
      <c r="D206" s="63"/>
      <c r="E206" s="4">
        <v>3</v>
      </c>
    </row>
    <row r="207" spans="1:5" ht="36.75" customHeight="1" x14ac:dyDescent="0.25">
      <c r="A207" s="174" t="s">
        <v>87</v>
      </c>
      <c r="B207" s="174"/>
      <c r="C207" s="174"/>
      <c r="D207" s="63"/>
      <c r="E207" s="4">
        <v>3</v>
      </c>
    </row>
    <row r="208" spans="1:5" ht="36.75" customHeight="1" x14ac:dyDescent="0.25">
      <c r="A208" s="174" t="s">
        <v>88</v>
      </c>
      <c r="B208" s="174"/>
      <c r="C208" s="174"/>
      <c r="D208" s="63"/>
      <c r="E208" s="4">
        <v>3</v>
      </c>
    </row>
    <row r="209" spans="1:5" ht="36.75" customHeight="1" x14ac:dyDescent="0.25">
      <c r="A209" s="174" t="s">
        <v>89</v>
      </c>
      <c r="B209" s="174"/>
      <c r="C209" s="174"/>
      <c r="D209" s="63"/>
      <c r="E209" s="4">
        <v>3</v>
      </c>
    </row>
    <row r="210" spans="1:5" ht="36.75" customHeight="1" x14ac:dyDescent="0.25">
      <c r="A210" s="174" t="s">
        <v>90</v>
      </c>
      <c r="B210" s="174"/>
      <c r="C210" s="174"/>
      <c r="D210" s="63"/>
      <c r="E210" s="4">
        <v>3</v>
      </c>
    </row>
    <row r="211" spans="1:5" ht="36.75" customHeight="1" x14ac:dyDescent="0.25">
      <c r="A211" s="174" t="s">
        <v>91</v>
      </c>
      <c r="B211" s="174"/>
      <c r="C211" s="174"/>
      <c r="D211" s="63"/>
      <c r="E211" s="4">
        <v>3</v>
      </c>
    </row>
    <row r="212" spans="1:5" ht="36.75" customHeight="1" x14ac:dyDescent="0.25">
      <c r="A212" s="174" t="s">
        <v>92</v>
      </c>
      <c r="B212" s="174"/>
      <c r="C212" s="174"/>
      <c r="D212" s="63"/>
      <c r="E212" s="4">
        <v>3</v>
      </c>
    </row>
    <row r="213" spans="1:5" ht="36.75" customHeight="1" x14ac:dyDescent="0.25">
      <c r="A213" s="174" t="s">
        <v>93</v>
      </c>
      <c r="B213" s="174"/>
      <c r="C213" s="174"/>
      <c r="D213" s="63"/>
      <c r="E213" s="4">
        <v>3</v>
      </c>
    </row>
    <row r="214" spans="1:5" ht="36.75" customHeight="1" x14ac:dyDescent="0.25">
      <c r="A214" s="97" t="s">
        <v>165</v>
      </c>
      <c r="B214" s="97"/>
      <c r="C214" s="97"/>
      <c r="D214" s="9">
        <f>SUM(D201:D213)</f>
        <v>0</v>
      </c>
      <c r="E214" s="4">
        <f>SUM(E201:E213)</f>
        <v>39</v>
      </c>
    </row>
    <row r="215" spans="1:5" ht="36.75" customHeight="1" thickBot="1" x14ac:dyDescent="0.3">
      <c r="A215" s="41" t="s">
        <v>14</v>
      </c>
      <c r="B215" s="98" t="s">
        <v>376</v>
      </c>
      <c r="C215" s="98"/>
      <c r="D215" s="98"/>
    </row>
    <row r="216" spans="1:5" ht="36.75" customHeight="1" x14ac:dyDescent="0.25">
      <c r="A216" s="222" t="s">
        <v>177</v>
      </c>
      <c r="B216" s="223"/>
      <c r="C216" s="28" t="s">
        <v>127</v>
      </c>
      <c r="D216" s="46" t="s">
        <v>142</v>
      </c>
    </row>
    <row r="217" spans="1:5" ht="36.75" customHeight="1" thickBot="1" x14ac:dyDescent="0.3">
      <c r="A217" s="216"/>
      <c r="B217" s="217"/>
      <c r="C217" s="29">
        <f>D214</f>
        <v>0</v>
      </c>
      <c r="D217" s="21">
        <f>C217/39*100</f>
        <v>0</v>
      </c>
    </row>
    <row r="218" spans="1:5" ht="36.75" customHeight="1" thickBot="1" x14ac:dyDescent="0.3">
      <c r="A218" s="265"/>
      <c r="B218" s="230"/>
      <c r="C218" s="230"/>
      <c r="D218" s="231"/>
    </row>
    <row r="219" spans="1:5" ht="36.75" customHeight="1" x14ac:dyDescent="0.25">
      <c r="A219" s="222" t="s">
        <v>94</v>
      </c>
      <c r="B219" s="223"/>
      <c r="C219" s="28" t="s">
        <v>128</v>
      </c>
      <c r="D219" s="42" t="s">
        <v>147</v>
      </c>
    </row>
    <row r="220" spans="1:5" ht="36.75" customHeight="1" thickBot="1" x14ac:dyDescent="0.3">
      <c r="A220" s="216"/>
      <c r="B220" s="217"/>
      <c r="C220" s="37">
        <f>C171+C181+C197+C217</f>
        <v>0</v>
      </c>
      <c r="D220" s="35">
        <f>C220/87*100</f>
        <v>0</v>
      </c>
      <c r="E220" s="4">
        <f>E168+E178+E194+E214</f>
        <v>87</v>
      </c>
    </row>
    <row r="221" spans="1:5" ht="36.75" customHeight="1" thickBot="1" x14ac:dyDescent="0.3">
      <c r="A221" s="227"/>
      <c r="B221" s="228"/>
      <c r="C221" s="228"/>
      <c r="D221" s="229"/>
    </row>
    <row r="222" spans="1:5" ht="36.75" customHeight="1" x14ac:dyDescent="0.25">
      <c r="A222" s="239" t="s">
        <v>422</v>
      </c>
      <c r="B222" s="239"/>
      <c r="C222" s="239"/>
      <c r="D222" s="239"/>
    </row>
    <row r="223" spans="1:5" ht="65.25" customHeight="1" x14ac:dyDescent="0.25">
      <c r="A223" s="226" t="s">
        <v>419</v>
      </c>
      <c r="B223" s="226"/>
      <c r="C223" s="226"/>
      <c r="D223" s="226"/>
    </row>
    <row r="224" spans="1:5" ht="36.75" customHeight="1" x14ac:dyDescent="0.25">
      <c r="A224" s="202" t="s">
        <v>423</v>
      </c>
      <c r="B224" s="202"/>
      <c r="C224" s="202"/>
      <c r="D224" s="17" t="s">
        <v>28</v>
      </c>
    </row>
    <row r="225" spans="1:5" ht="36.75" customHeight="1" x14ac:dyDescent="0.25">
      <c r="A225" s="202" t="s">
        <v>406</v>
      </c>
      <c r="B225" s="202"/>
      <c r="C225" s="202"/>
      <c r="D225" s="23" t="s">
        <v>10</v>
      </c>
    </row>
    <row r="226" spans="1:5" ht="36.75" customHeight="1" x14ac:dyDescent="0.25">
      <c r="A226" s="243" t="s">
        <v>408</v>
      </c>
      <c r="B226" s="244"/>
      <c r="C226" s="245"/>
      <c r="D226" s="63"/>
      <c r="E226" s="4">
        <v>3</v>
      </c>
    </row>
    <row r="227" spans="1:5" ht="36.75" customHeight="1" x14ac:dyDescent="0.25">
      <c r="A227" s="243" t="s">
        <v>409</v>
      </c>
      <c r="B227" s="244"/>
      <c r="C227" s="245"/>
      <c r="D227" s="63"/>
      <c r="E227" s="4">
        <v>3</v>
      </c>
    </row>
    <row r="228" spans="1:5" ht="36.75" customHeight="1" x14ac:dyDescent="0.25">
      <c r="A228" s="243" t="s">
        <v>410</v>
      </c>
      <c r="B228" s="244"/>
      <c r="C228" s="245"/>
      <c r="D228" s="63"/>
      <c r="E228" s="4">
        <v>3</v>
      </c>
    </row>
    <row r="229" spans="1:5" ht="36.75" customHeight="1" x14ac:dyDescent="0.25">
      <c r="A229" s="243" t="s">
        <v>411</v>
      </c>
      <c r="B229" s="244"/>
      <c r="C229" s="245"/>
      <c r="D229" s="63"/>
      <c r="E229" s="4">
        <v>3</v>
      </c>
    </row>
    <row r="230" spans="1:5" ht="36.75" customHeight="1" x14ac:dyDescent="0.25">
      <c r="A230" s="243" t="s">
        <v>412</v>
      </c>
      <c r="B230" s="244"/>
      <c r="C230" s="245"/>
      <c r="D230" s="63"/>
      <c r="E230" s="4">
        <v>3</v>
      </c>
    </row>
    <row r="231" spans="1:5" ht="36.75" customHeight="1" x14ac:dyDescent="0.25">
      <c r="A231" s="243" t="s">
        <v>413</v>
      </c>
      <c r="B231" s="244"/>
      <c r="C231" s="245"/>
      <c r="D231" s="63"/>
      <c r="E231" s="4">
        <v>3</v>
      </c>
    </row>
    <row r="232" spans="1:5" ht="36.75" customHeight="1" x14ac:dyDescent="0.25">
      <c r="A232" s="243" t="s">
        <v>414</v>
      </c>
      <c r="B232" s="244"/>
      <c r="C232" s="245"/>
      <c r="D232" s="63"/>
      <c r="E232" s="4">
        <v>3</v>
      </c>
    </row>
    <row r="233" spans="1:5" ht="36.75" customHeight="1" x14ac:dyDescent="0.25">
      <c r="A233" s="243" t="s">
        <v>415</v>
      </c>
      <c r="B233" s="244"/>
      <c r="C233" s="245"/>
      <c r="D233" s="63"/>
      <c r="E233" s="4">
        <v>3</v>
      </c>
    </row>
    <row r="234" spans="1:5" ht="36.75" customHeight="1" x14ac:dyDescent="0.25">
      <c r="A234" s="243" t="s">
        <v>416</v>
      </c>
      <c r="B234" s="244"/>
      <c r="C234" s="245"/>
      <c r="D234" s="63"/>
      <c r="E234" s="4">
        <v>3</v>
      </c>
    </row>
    <row r="235" spans="1:5" ht="36.75" customHeight="1" x14ac:dyDescent="0.25">
      <c r="A235" s="243" t="s">
        <v>417</v>
      </c>
      <c r="B235" s="244"/>
      <c r="C235" s="245"/>
      <c r="D235" s="63"/>
      <c r="E235" s="4">
        <v>3</v>
      </c>
    </row>
    <row r="236" spans="1:5" ht="36.75" customHeight="1" x14ac:dyDescent="0.25">
      <c r="A236" s="243" t="s">
        <v>418</v>
      </c>
      <c r="B236" s="244"/>
      <c r="C236" s="245"/>
      <c r="D236" s="63"/>
      <c r="E236" s="4">
        <v>3</v>
      </c>
    </row>
    <row r="237" spans="1:5" ht="36.75" customHeight="1" x14ac:dyDescent="0.25">
      <c r="A237" s="97" t="s">
        <v>166</v>
      </c>
      <c r="B237" s="97"/>
      <c r="C237" s="97"/>
      <c r="D237" s="9">
        <f>SUM(D226:D236)</f>
        <v>0</v>
      </c>
      <c r="E237" s="4">
        <f>SUM(E226:E236)</f>
        <v>33</v>
      </c>
    </row>
    <row r="238" spans="1:5" ht="36.75" customHeight="1" thickBot="1" x14ac:dyDescent="0.3">
      <c r="A238" s="19" t="s">
        <v>14</v>
      </c>
      <c r="B238" s="98" t="s">
        <v>376</v>
      </c>
      <c r="C238" s="98"/>
      <c r="D238" s="98"/>
    </row>
    <row r="239" spans="1:5" ht="36.75" customHeight="1" x14ac:dyDescent="0.25">
      <c r="A239" s="214" t="s">
        <v>420</v>
      </c>
      <c r="B239" s="215"/>
      <c r="C239" s="28" t="s">
        <v>127</v>
      </c>
      <c r="D239" s="46" t="s">
        <v>142</v>
      </c>
    </row>
    <row r="240" spans="1:5" ht="36.75" customHeight="1" thickBot="1" x14ac:dyDescent="0.3">
      <c r="A240" s="216"/>
      <c r="B240" s="217"/>
      <c r="C240" s="29">
        <f>D237</f>
        <v>0</v>
      </c>
      <c r="D240" s="21">
        <f>C240/33*100</f>
        <v>0</v>
      </c>
    </row>
    <row r="241" spans="1:5" ht="36.75" customHeight="1" thickBot="1" x14ac:dyDescent="0.3">
      <c r="A241" s="30"/>
      <c r="B241" s="230"/>
      <c r="C241" s="230"/>
      <c r="D241" s="231"/>
    </row>
    <row r="242" spans="1:5" ht="36.75" customHeight="1" x14ac:dyDescent="0.25">
      <c r="A242" s="222" t="s">
        <v>95</v>
      </c>
      <c r="B242" s="223"/>
      <c r="C242" s="28" t="s">
        <v>128</v>
      </c>
      <c r="D242" s="42" t="s">
        <v>147</v>
      </c>
    </row>
    <row r="243" spans="1:5" ht="36.75" customHeight="1" thickBot="1" x14ac:dyDescent="0.3">
      <c r="A243" s="216"/>
      <c r="B243" s="217"/>
      <c r="C243" s="34">
        <f>C240</f>
        <v>0</v>
      </c>
      <c r="D243" s="35">
        <f>C243/33*100</f>
        <v>0</v>
      </c>
    </row>
    <row r="244" spans="1:5" ht="36.75" customHeight="1" thickBot="1" x14ac:dyDescent="0.3">
      <c r="A244" s="267"/>
      <c r="B244" s="267"/>
      <c r="C244" s="267"/>
      <c r="D244" s="267"/>
    </row>
    <row r="245" spans="1:5" ht="36.75" customHeight="1" x14ac:dyDescent="0.25">
      <c r="A245" s="239" t="s">
        <v>96</v>
      </c>
      <c r="B245" s="239"/>
      <c r="C245" s="239"/>
      <c r="D245" s="239"/>
    </row>
    <row r="246" spans="1:5" ht="56.25" customHeight="1" x14ac:dyDescent="0.25">
      <c r="A246" s="226" t="s">
        <v>119</v>
      </c>
      <c r="B246" s="226"/>
      <c r="C246" s="226"/>
      <c r="D246" s="226"/>
    </row>
    <row r="247" spans="1:5" ht="36.75" customHeight="1" x14ac:dyDescent="0.25">
      <c r="A247" s="202" t="s">
        <v>150</v>
      </c>
      <c r="B247" s="202"/>
      <c r="C247" s="202"/>
      <c r="D247" s="17" t="s">
        <v>28</v>
      </c>
    </row>
    <row r="248" spans="1:5" ht="36.75" customHeight="1" x14ac:dyDescent="0.25">
      <c r="A248" s="202" t="s">
        <v>125</v>
      </c>
      <c r="B248" s="202"/>
      <c r="C248" s="202"/>
      <c r="D248" s="23" t="s">
        <v>10</v>
      </c>
    </row>
    <row r="249" spans="1:5" ht="36.75" customHeight="1" x14ac:dyDescent="0.25">
      <c r="A249" s="174" t="s">
        <v>97</v>
      </c>
      <c r="B249" s="174"/>
      <c r="C249" s="174"/>
      <c r="D249" s="63"/>
      <c r="E249" s="4">
        <v>3</v>
      </c>
    </row>
    <row r="250" spans="1:5" ht="36.75" customHeight="1" x14ac:dyDescent="0.25">
      <c r="A250" s="174" t="s">
        <v>98</v>
      </c>
      <c r="B250" s="174"/>
      <c r="C250" s="174"/>
      <c r="D250" s="63"/>
      <c r="E250" s="4">
        <v>3</v>
      </c>
    </row>
    <row r="251" spans="1:5" ht="36.75" customHeight="1" x14ac:dyDescent="0.25">
      <c r="A251" s="97" t="s">
        <v>167</v>
      </c>
      <c r="B251" s="97"/>
      <c r="C251" s="97"/>
      <c r="D251" s="9">
        <f>SUM(D249:D250)</f>
        <v>0</v>
      </c>
      <c r="E251" s="4">
        <f>SUM(E249:E250)</f>
        <v>6</v>
      </c>
    </row>
    <row r="252" spans="1:5" ht="36.75" customHeight="1" thickBot="1" x14ac:dyDescent="0.3">
      <c r="A252" s="31" t="s">
        <v>14</v>
      </c>
      <c r="B252" s="98" t="s">
        <v>376</v>
      </c>
      <c r="C252" s="98"/>
      <c r="D252" s="98"/>
    </row>
    <row r="253" spans="1:5" ht="36.75" customHeight="1" x14ac:dyDescent="0.25">
      <c r="A253" s="222" t="s">
        <v>178</v>
      </c>
      <c r="B253" s="223"/>
      <c r="C253" s="28" t="s">
        <v>127</v>
      </c>
      <c r="D253" s="46" t="s">
        <v>142</v>
      </c>
    </row>
    <row r="254" spans="1:5" ht="36.75" customHeight="1" thickBot="1" x14ac:dyDescent="0.3">
      <c r="A254" s="216"/>
      <c r="B254" s="217"/>
      <c r="C254" s="57">
        <f>D251</f>
        <v>0</v>
      </c>
      <c r="D254" s="21">
        <f>C254/6*100</f>
        <v>0</v>
      </c>
    </row>
    <row r="255" spans="1:5" ht="36.75" customHeight="1" thickBot="1" x14ac:dyDescent="0.3">
      <c r="A255" s="262"/>
      <c r="B255" s="263"/>
      <c r="C255" s="263"/>
      <c r="D255" s="264"/>
    </row>
    <row r="256" spans="1:5" ht="36.75" customHeight="1" x14ac:dyDescent="0.25">
      <c r="A256" s="222" t="s">
        <v>120</v>
      </c>
      <c r="B256" s="223"/>
      <c r="C256" s="28" t="s">
        <v>128</v>
      </c>
      <c r="D256" s="42" t="s">
        <v>147</v>
      </c>
    </row>
    <row r="257" spans="1:5" ht="36.75" customHeight="1" thickBot="1" x14ac:dyDescent="0.3">
      <c r="A257" s="216"/>
      <c r="B257" s="217"/>
      <c r="C257" s="37">
        <f>C254</f>
        <v>0</v>
      </c>
      <c r="D257" s="35">
        <f>C257/6*100</f>
        <v>0</v>
      </c>
    </row>
    <row r="258" spans="1:5" ht="36.75" customHeight="1" thickBot="1" x14ac:dyDescent="0.3">
      <c r="A258" s="227"/>
      <c r="B258" s="228"/>
      <c r="C258" s="228"/>
      <c r="D258" s="229"/>
    </row>
    <row r="259" spans="1:5" ht="36.75" customHeight="1" thickBot="1" x14ac:dyDescent="0.3">
      <c r="A259" s="271" t="s">
        <v>121</v>
      </c>
      <c r="B259" s="272"/>
      <c r="C259" s="38" t="s">
        <v>116</v>
      </c>
      <c r="D259" s="39" t="s">
        <v>143</v>
      </c>
      <c r="E259" s="4">
        <f>E109+E125+E137+E152+E168+E178+E194+E214+E237+E251</f>
        <v>225</v>
      </c>
    </row>
    <row r="260" spans="1:5" ht="36.75" customHeight="1" x14ac:dyDescent="0.25">
      <c r="A260" s="256" t="s">
        <v>377</v>
      </c>
      <c r="B260" s="257"/>
      <c r="C260" s="269">
        <f>C158+C220+C243+C257</f>
        <v>0</v>
      </c>
      <c r="D260" s="260">
        <f>C260/225*100</f>
        <v>0</v>
      </c>
    </row>
    <row r="261" spans="1:5" ht="36.75" customHeight="1" thickBot="1" x14ac:dyDescent="0.3">
      <c r="A261" s="183" t="s">
        <v>378</v>
      </c>
      <c r="B261" s="184"/>
      <c r="C261" s="270"/>
      <c r="D261" s="261"/>
    </row>
    <row r="262" spans="1:5" ht="36.75" customHeight="1" thickBot="1" x14ac:dyDescent="0.3">
      <c r="A262" s="265"/>
      <c r="B262" s="230"/>
      <c r="C262" s="230"/>
      <c r="D262" s="231"/>
    </row>
    <row r="263" spans="1:5" ht="36.75" customHeight="1" thickBot="1" x14ac:dyDescent="0.3">
      <c r="A263" s="108" t="s">
        <v>149</v>
      </c>
      <c r="B263" s="108"/>
      <c r="C263" s="108"/>
      <c r="D263" s="108"/>
    </row>
    <row r="264" spans="1:5" ht="36.75" customHeight="1" thickBot="1" x14ac:dyDescent="0.3">
      <c r="A264" s="240" t="s">
        <v>8</v>
      </c>
      <c r="B264" s="240"/>
      <c r="C264" s="240"/>
      <c r="D264" s="240"/>
    </row>
    <row r="265" spans="1:5" ht="36.75" customHeight="1" x14ac:dyDescent="0.25">
      <c r="A265" s="266" t="s">
        <v>99</v>
      </c>
      <c r="B265" s="254"/>
      <c r="C265" s="254" t="s">
        <v>100</v>
      </c>
      <c r="D265" s="255"/>
    </row>
    <row r="266" spans="1:5" ht="36.75" customHeight="1" x14ac:dyDescent="0.25">
      <c r="A266" s="250" t="s">
        <v>101</v>
      </c>
      <c r="B266" s="251"/>
      <c r="C266" s="118" t="s">
        <v>102</v>
      </c>
      <c r="D266" s="119"/>
    </row>
    <row r="267" spans="1:5" ht="36.75" customHeight="1" thickBot="1" x14ac:dyDescent="0.3">
      <c r="A267" s="252" t="s">
        <v>103</v>
      </c>
      <c r="B267" s="253"/>
      <c r="C267" s="105" t="s">
        <v>104</v>
      </c>
      <c r="D267" s="106"/>
    </row>
    <row r="268" spans="1:5" ht="36.75" customHeight="1" thickBot="1" x14ac:dyDescent="0.3">
      <c r="A268" s="185" t="s">
        <v>168</v>
      </c>
      <c r="B268" s="185"/>
      <c r="C268" s="185"/>
      <c r="D268" s="185"/>
    </row>
    <row r="269" spans="1:5" ht="36.75" customHeight="1" thickBot="1" x14ac:dyDescent="0.3">
      <c r="A269" s="54" t="s">
        <v>105</v>
      </c>
      <c r="B269" s="55" t="s">
        <v>106</v>
      </c>
      <c r="C269" s="55" t="s">
        <v>169</v>
      </c>
      <c r="D269" s="56" t="s">
        <v>170</v>
      </c>
    </row>
    <row r="270" spans="1:5" ht="36.75" customHeight="1" x14ac:dyDescent="0.25">
      <c r="A270" s="51" t="s">
        <v>107</v>
      </c>
      <c r="B270" s="52">
        <v>1</v>
      </c>
      <c r="C270" s="52" t="e">
        <f>C62</f>
        <v>#VALUE!</v>
      </c>
      <c r="D270" s="53" t="e">
        <f>D62</f>
        <v>#VALUE!</v>
      </c>
    </row>
    <row r="271" spans="1:5" ht="36.75" customHeight="1" x14ac:dyDescent="0.25">
      <c r="A271" s="48" t="s">
        <v>108</v>
      </c>
      <c r="B271" s="32">
        <v>1</v>
      </c>
      <c r="C271" s="32">
        <f>C82</f>
        <v>0</v>
      </c>
      <c r="D271" s="49">
        <f>D82</f>
        <v>0</v>
      </c>
    </row>
    <row r="272" spans="1:5" ht="36.75" customHeight="1" thickBot="1" x14ac:dyDescent="0.3">
      <c r="A272" s="50" t="s">
        <v>109</v>
      </c>
      <c r="B272" s="20">
        <v>3</v>
      </c>
      <c r="C272" s="20">
        <f>C260</f>
        <v>0</v>
      </c>
      <c r="D272" s="21">
        <f>D260</f>
        <v>0</v>
      </c>
    </row>
    <row r="273" spans="1:4" ht="36.75" customHeight="1" thickBot="1" x14ac:dyDescent="0.3">
      <c r="A273" s="232"/>
      <c r="B273" s="232"/>
      <c r="C273" s="232"/>
      <c r="D273" s="232"/>
    </row>
    <row r="274" spans="1:4" ht="36.75" customHeight="1" thickBot="1" x14ac:dyDescent="0.3">
      <c r="A274" s="233" t="s">
        <v>110</v>
      </c>
      <c r="B274" s="233"/>
      <c r="C274" s="83" t="e">
        <f>IF(D274&gt;50,"SATISFATÓRIO","INSATISFATÓRIO")</f>
        <v>#VALUE!</v>
      </c>
      <c r="D274" s="84" t="e">
        <f>((C270/12*1)+(C271/30*1)+(C272/225*3))/5*100</f>
        <v>#VALUE!</v>
      </c>
    </row>
    <row r="275" spans="1:4" ht="36.75" customHeight="1" thickBot="1" x14ac:dyDescent="0.3">
      <c r="A275" s="234"/>
      <c r="B275" s="234"/>
      <c r="C275" s="234"/>
      <c r="D275" s="234"/>
    </row>
    <row r="276" spans="1:4" ht="36.75" customHeight="1" x14ac:dyDescent="0.25">
      <c r="A276" s="247" t="s">
        <v>148</v>
      </c>
      <c r="B276" s="247"/>
      <c r="C276" s="247"/>
      <c r="D276" s="247"/>
    </row>
    <row r="277" spans="1:4" ht="36.75" customHeight="1" x14ac:dyDescent="0.25">
      <c r="A277" s="224" t="s">
        <v>111</v>
      </c>
      <c r="B277" s="224"/>
      <c r="C277" s="224"/>
      <c r="D277" s="224"/>
    </row>
    <row r="278" spans="1:4" ht="36.75" customHeight="1" thickBot="1" x14ac:dyDescent="0.3">
      <c r="A278" s="248"/>
      <c r="B278" s="248"/>
      <c r="C278" s="248"/>
      <c r="D278" s="248"/>
    </row>
    <row r="279" spans="1:4" ht="36.75" customHeight="1" x14ac:dyDescent="0.25">
      <c r="A279" s="249" t="s">
        <v>112</v>
      </c>
      <c r="B279" s="249"/>
      <c r="C279" s="249"/>
      <c r="D279" s="249"/>
    </row>
    <row r="280" spans="1:4" ht="36.75" customHeight="1" thickBot="1" x14ac:dyDescent="0.3">
      <c r="A280" s="268"/>
      <c r="B280" s="268"/>
      <c r="C280" s="268"/>
      <c r="D280" s="268"/>
    </row>
    <row r="281" spans="1:4" ht="36.75" customHeight="1" x14ac:dyDescent="0.25">
      <c r="A281" s="246" t="s">
        <v>183</v>
      </c>
      <c r="B281" s="246"/>
      <c r="C281" s="246"/>
      <c r="D281" s="246"/>
    </row>
    <row r="282" spans="1:4" ht="36.75" customHeight="1" thickBot="1" x14ac:dyDescent="0.3">
      <c r="A282" s="65" t="s">
        <v>184</v>
      </c>
      <c r="B282" s="70"/>
      <c r="C282" s="66" t="s">
        <v>115</v>
      </c>
      <c r="D282" s="71"/>
    </row>
  </sheetData>
  <sheetProtection algorithmName="SHA-512" hashValue="nFSf8ftIhJJBxaEv2+PVqOQnywHLO9zShBfVdXdc8XuGNxp6mMh1Bh0FmfggN0MGV8H1fBMz0Pim8iKgoHH7PQ==" saltValue="yiMVh/W1gbPYACc0R/szNg==" spinCount="100000" sheet="1" objects="1" scenarios="1" formatRows="0"/>
  <mergeCells count="275">
    <mergeCell ref="A1:D1"/>
    <mergeCell ref="A2:D2"/>
    <mergeCell ref="A3:D3"/>
    <mergeCell ref="A4:D4"/>
    <mergeCell ref="A5:D5"/>
    <mergeCell ref="B6:D6"/>
    <mergeCell ref="B13:D13"/>
    <mergeCell ref="B14:D14"/>
    <mergeCell ref="A16:D16"/>
    <mergeCell ref="B17:D17"/>
    <mergeCell ref="A19:D19"/>
    <mergeCell ref="A21:D21"/>
    <mergeCell ref="A7:D7"/>
    <mergeCell ref="A8:D8"/>
    <mergeCell ref="A9:D9"/>
    <mergeCell ref="B10:D10"/>
    <mergeCell ref="B11:D11"/>
    <mergeCell ref="B12:D12"/>
    <mergeCell ref="B20:D20"/>
    <mergeCell ref="B15:D15"/>
    <mergeCell ref="B18:D18"/>
    <mergeCell ref="A26:B26"/>
    <mergeCell ref="C26:D26"/>
    <mergeCell ref="A27:B27"/>
    <mergeCell ref="C27:D27"/>
    <mergeCell ref="A28:B28"/>
    <mergeCell ref="C28:D28"/>
    <mergeCell ref="A22:D22"/>
    <mergeCell ref="A23:D23"/>
    <mergeCell ref="A24:B24"/>
    <mergeCell ref="C24:D24"/>
    <mergeCell ref="A25:B25"/>
    <mergeCell ref="C25:D25"/>
    <mergeCell ref="A35:C35"/>
    <mergeCell ref="A36:C36"/>
    <mergeCell ref="A37:C37"/>
    <mergeCell ref="B38:D38"/>
    <mergeCell ref="A39:C39"/>
    <mergeCell ref="A40:C40"/>
    <mergeCell ref="A29:D29"/>
    <mergeCell ref="A30:D30"/>
    <mergeCell ref="A31:D31"/>
    <mergeCell ref="A32:C32"/>
    <mergeCell ref="A33:C33"/>
    <mergeCell ref="A34:C34"/>
    <mergeCell ref="A47:C47"/>
    <mergeCell ref="A48:C48"/>
    <mergeCell ref="A49:C49"/>
    <mergeCell ref="A50:C50"/>
    <mergeCell ref="A51:C51"/>
    <mergeCell ref="B52:D52"/>
    <mergeCell ref="A41:C41"/>
    <mergeCell ref="A42:C42"/>
    <mergeCell ref="A43:C43"/>
    <mergeCell ref="A44:C44"/>
    <mergeCell ref="B45:D45"/>
    <mergeCell ref="A46:C46"/>
    <mergeCell ref="B59:D59"/>
    <mergeCell ref="A60:D60"/>
    <mergeCell ref="A61:B61"/>
    <mergeCell ref="A62:B62"/>
    <mergeCell ref="C62:C63"/>
    <mergeCell ref="D62:D63"/>
    <mergeCell ref="A63:B63"/>
    <mergeCell ref="A53:C53"/>
    <mergeCell ref="A54:C54"/>
    <mergeCell ref="A55:C55"/>
    <mergeCell ref="A56:C56"/>
    <mergeCell ref="A57:C57"/>
    <mergeCell ref="A58:C58"/>
    <mergeCell ref="A70:C70"/>
    <mergeCell ref="A71:C71"/>
    <mergeCell ref="A72:C72"/>
    <mergeCell ref="A73:C73"/>
    <mergeCell ref="A74:C74"/>
    <mergeCell ref="A75:C75"/>
    <mergeCell ref="A64:D64"/>
    <mergeCell ref="A65:D65"/>
    <mergeCell ref="A66:D66"/>
    <mergeCell ref="A67:C67"/>
    <mergeCell ref="A68:C68"/>
    <mergeCell ref="A69:C69"/>
    <mergeCell ref="A76:C76"/>
    <mergeCell ref="A77:C77"/>
    <mergeCell ref="B79:D79"/>
    <mergeCell ref="A80:D80"/>
    <mergeCell ref="A81:B81"/>
    <mergeCell ref="A82:B82"/>
    <mergeCell ref="C82:C83"/>
    <mergeCell ref="D82:D83"/>
    <mergeCell ref="A83:B83"/>
    <mergeCell ref="A90:D90"/>
    <mergeCell ref="A91:D91"/>
    <mergeCell ref="A92:D92"/>
    <mergeCell ref="A93:D93"/>
    <mergeCell ref="A94:C94"/>
    <mergeCell ref="A95:C95"/>
    <mergeCell ref="A84:D84"/>
    <mergeCell ref="A85:D85"/>
    <mergeCell ref="A86:D86"/>
    <mergeCell ref="A87:D87"/>
    <mergeCell ref="A88:D88"/>
    <mergeCell ref="A89:D89"/>
    <mergeCell ref="A102:C102"/>
    <mergeCell ref="A103:C103"/>
    <mergeCell ref="A104:C104"/>
    <mergeCell ref="A105:C105"/>
    <mergeCell ref="A106:C106"/>
    <mergeCell ref="A107:C107"/>
    <mergeCell ref="A96:C96"/>
    <mergeCell ref="A97:C97"/>
    <mergeCell ref="A98:C98"/>
    <mergeCell ref="A99:C99"/>
    <mergeCell ref="A100:C100"/>
    <mergeCell ref="A101:C101"/>
    <mergeCell ref="A115:C115"/>
    <mergeCell ref="A116:C116"/>
    <mergeCell ref="A117:C117"/>
    <mergeCell ref="A118:C118"/>
    <mergeCell ref="A119:C119"/>
    <mergeCell ref="A120:C120"/>
    <mergeCell ref="A108:C108"/>
    <mergeCell ref="A109:C109"/>
    <mergeCell ref="B110:D110"/>
    <mergeCell ref="A111:B112"/>
    <mergeCell ref="A113:D113"/>
    <mergeCell ref="A114:D114"/>
    <mergeCell ref="A127:B128"/>
    <mergeCell ref="A129:D129"/>
    <mergeCell ref="A130:D130"/>
    <mergeCell ref="A131:C131"/>
    <mergeCell ref="A132:C132"/>
    <mergeCell ref="A134:C134"/>
    <mergeCell ref="A121:C121"/>
    <mergeCell ref="A122:C122"/>
    <mergeCell ref="A123:C123"/>
    <mergeCell ref="A124:C124"/>
    <mergeCell ref="A125:C125"/>
    <mergeCell ref="B126:D126"/>
    <mergeCell ref="A133:C133"/>
    <mergeCell ref="A142:C142"/>
    <mergeCell ref="A143:C143"/>
    <mergeCell ref="A144:C144"/>
    <mergeCell ref="A145:C145"/>
    <mergeCell ref="A146:C146"/>
    <mergeCell ref="A147:C147"/>
    <mergeCell ref="A135:C135"/>
    <mergeCell ref="A136:C136"/>
    <mergeCell ref="A137:C137"/>
    <mergeCell ref="B138:D138"/>
    <mergeCell ref="A139:B140"/>
    <mergeCell ref="A141:D141"/>
    <mergeCell ref="A154:B155"/>
    <mergeCell ref="A157:B158"/>
    <mergeCell ref="A159:D159"/>
    <mergeCell ref="A160:D160"/>
    <mergeCell ref="A161:D161"/>
    <mergeCell ref="A162:C162"/>
    <mergeCell ref="A148:C148"/>
    <mergeCell ref="A149:C149"/>
    <mergeCell ref="A150:C150"/>
    <mergeCell ref="A151:C151"/>
    <mergeCell ref="A152:C152"/>
    <mergeCell ref="B153:D153"/>
    <mergeCell ref="B169:D169"/>
    <mergeCell ref="A170:B171"/>
    <mergeCell ref="A172:D172"/>
    <mergeCell ref="A173:C173"/>
    <mergeCell ref="A174:C174"/>
    <mergeCell ref="A175:C175"/>
    <mergeCell ref="A163:C163"/>
    <mergeCell ref="A164:C164"/>
    <mergeCell ref="A165:C165"/>
    <mergeCell ref="A166:C166"/>
    <mergeCell ref="A167:C167"/>
    <mergeCell ref="A168:C168"/>
    <mergeCell ref="A183:C183"/>
    <mergeCell ref="A184:C184"/>
    <mergeCell ref="A185:C185"/>
    <mergeCell ref="A186:C186"/>
    <mergeCell ref="A187:C187"/>
    <mergeCell ref="A188:C188"/>
    <mergeCell ref="A176:C176"/>
    <mergeCell ref="A177:C177"/>
    <mergeCell ref="A178:C178"/>
    <mergeCell ref="B179:D179"/>
    <mergeCell ref="A180:B181"/>
    <mergeCell ref="A182:D182"/>
    <mergeCell ref="B195:D195"/>
    <mergeCell ref="A196:B197"/>
    <mergeCell ref="A198:D198"/>
    <mergeCell ref="A199:C199"/>
    <mergeCell ref="A200:C200"/>
    <mergeCell ref="A201:C201"/>
    <mergeCell ref="A189:C189"/>
    <mergeCell ref="A190:C190"/>
    <mergeCell ref="A191:C191"/>
    <mergeCell ref="A192:C192"/>
    <mergeCell ref="A193:C193"/>
    <mergeCell ref="A194:C194"/>
    <mergeCell ref="A208:C208"/>
    <mergeCell ref="A209:C209"/>
    <mergeCell ref="A210:C210"/>
    <mergeCell ref="A211:C211"/>
    <mergeCell ref="A212:C212"/>
    <mergeCell ref="A213:C213"/>
    <mergeCell ref="A202:C202"/>
    <mergeCell ref="A203:C203"/>
    <mergeCell ref="A204:C204"/>
    <mergeCell ref="A205:C205"/>
    <mergeCell ref="A206:C206"/>
    <mergeCell ref="A207:C207"/>
    <mergeCell ref="A222:D222"/>
    <mergeCell ref="A223:D223"/>
    <mergeCell ref="A224:C224"/>
    <mergeCell ref="A225:C225"/>
    <mergeCell ref="A226:C226"/>
    <mergeCell ref="A227:C227"/>
    <mergeCell ref="A214:C214"/>
    <mergeCell ref="B215:D215"/>
    <mergeCell ref="A216:B217"/>
    <mergeCell ref="A218:D218"/>
    <mergeCell ref="A219:B220"/>
    <mergeCell ref="A221:D221"/>
    <mergeCell ref="B238:D238"/>
    <mergeCell ref="A239:B240"/>
    <mergeCell ref="B241:D241"/>
    <mergeCell ref="A242:B243"/>
    <mergeCell ref="A244:D244"/>
    <mergeCell ref="A245:D245"/>
    <mergeCell ref="A228:C228"/>
    <mergeCell ref="A229:C229"/>
    <mergeCell ref="A230:C230"/>
    <mergeCell ref="A231:C231"/>
    <mergeCell ref="A236:C236"/>
    <mergeCell ref="A237:C237"/>
    <mergeCell ref="A232:C232"/>
    <mergeCell ref="A233:C233"/>
    <mergeCell ref="A234:C234"/>
    <mergeCell ref="A235:C235"/>
    <mergeCell ref="B252:D252"/>
    <mergeCell ref="A253:B254"/>
    <mergeCell ref="A255:D255"/>
    <mergeCell ref="A256:B257"/>
    <mergeCell ref="A258:D258"/>
    <mergeCell ref="A259:B259"/>
    <mergeCell ref="A246:D246"/>
    <mergeCell ref="A247:C247"/>
    <mergeCell ref="A248:C248"/>
    <mergeCell ref="A249:C249"/>
    <mergeCell ref="A250:C250"/>
    <mergeCell ref="A251:C251"/>
    <mergeCell ref="A264:D264"/>
    <mergeCell ref="A265:B265"/>
    <mergeCell ref="C265:D265"/>
    <mergeCell ref="A266:B266"/>
    <mergeCell ref="C266:D266"/>
    <mergeCell ref="A267:B267"/>
    <mergeCell ref="C267:D267"/>
    <mergeCell ref="A260:B260"/>
    <mergeCell ref="C260:C261"/>
    <mergeCell ref="D260:D261"/>
    <mergeCell ref="A261:B261"/>
    <mergeCell ref="A262:D262"/>
    <mergeCell ref="A263:D263"/>
    <mergeCell ref="A278:D278"/>
    <mergeCell ref="A279:D279"/>
    <mergeCell ref="A280:D280"/>
    <mergeCell ref="A281:D281"/>
    <mergeCell ref="A268:D268"/>
    <mergeCell ref="A273:D273"/>
    <mergeCell ref="A274:B274"/>
    <mergeCell ref="A275:D275"/>
    <mergeCell ref="A276:D276"/>
    <mergeCell ref="A277:D277"/>
  </mergeCells>
  <conditionalFormatting sqref="C274">
    <cfRule type="containsText" dxfId="7" priority="4" operator="containsText" text="INSATISFATÓRIO">
      <formula>NOT(ISERROR(SEARCH("INSATISFATÓRIO",C274)))</formula>
    </cfRule>
  </conditionalFormatting>
  <conditionalFormatting sqref="D274">
    <cfRule type="cellIs" dxfId="6" priority="1" operator="between">
      <formula>0</formula>
      <formula>50</formula>
    </cfRule>
    <cfRule type="cellIs" dxfId="5" priority="2" operator="between">
      <formula>0</formula>
      <formula>50</formula>
    </cfRule>
    <cfRule type="cellIs" dxfId="4" priority="3" operator="between">
      <formula>0</formula>
      <formula>50</formula>
    </cfRule>
  </conditionalFormatting>
  <pageMargins left="0.51181102362204722" right="0.51181102362204722" top="0.78740157480314965" bottom="0.78740157480314965" header="0.31496062992125984" footer="0.31496062992125984"/>
  <pageSetup paperSize="9" scale="67" fitToHeight="0" orientation="portrait" r:id="rId1"/>
  <colBreaks count="1" manualBreakCount="1">
    <brk id="4" max="1048575" man="1"/>
  </col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DADOS!$A$43:$A$177</xm:f>
          </x14:formula1>
          <xm:sqref>B15</xm:sqref>
        </x14:dataValidation>
        <x14:dataValidation type="list" allowBlank="1" showInputMessage="1" showErrorMessage="1">
          <x14:formula1>
            <xm:f>DADOS!$A$2:$A$5</xm:f>
          </x14:formula1>
          <xm:sqref>D249:D250 D68:D77 D96:D108 D117:D124 D133:D136 D144:D151 D164:D167 D175:D177 D185:D193 D201:D213 D226:D236</xm:sqref>
        </x14:dataValidation>
        <x14:dataValidation type="list" allowBlank="1" showInputMessage="1" showErrorMessage="1">
          <x14:formula1>
            <xm:f>DADOS!$A$1</xm:f>
          </x14:formula1>
          <xm:sqref>D54:D57 D33:D36 D40:D43 D47:D50</xm:sqref>
        </x14:dataValidation>
        <x14:dataValidation type="list" allowBlank="1" showInputMessage="1" showErrorMessage="1">
          <x14:formula1>
            <xm:f>DADOS!$A$8:$A$40</xm:f>
          </x14:formula1>
          <xm:sqref>B14:D14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pageSetUpPr fitToPage="1"/>
  </sheetPr>
  <dimension ref="A1:J297"/>
  <sheetViews>
    <sheetView tabSelected="1" view="pageBreakPreview" zoomScaleNormal="126" zoomScaleSheetLayoutView="100" workbookViewId="0">
      <selection sqref="A1:D1"/>
    </sheetView>
  </sheetViews>
  <sheetFormatPr defaultColWidth="8.85546875" defaultRowHeight="29.25" customHeight="1" x14ac:dyDescent="0.25"/>
  <cols>
    <col min="1" max="1" width="34" style="1" customWidth="1"/>
    <col min="2" max="2" width="34" style="2" customWidth="1"/>
    <col min="3" max="3" width="34" style="1" customWidth="1"/>
    <col min="4" max="4" width="34" style="3" customWidth="1"/>
    <col min="5" max="5" width="24.140625" style="4" hidden="1" customWidth="1"/>
  </cols>
  <sheetData>
    <row r="1" spans="1:10" ht="39.950000000000003" customHeight="1" x14ac:dyDescent="0.25">
      <c r="A1" s="95" t="s">
        <v>440</v>
      </c>
      <c r="B1" s="95"/>
      <c r="C1" s="95"/>
      <c r="D1" s="95"/>
    </row>
    <row r="2" spans="1:10" ht="39.950000000000003" customHeight="1" thickBot="1" x14ac:dyDescent="0.3">
      <c r="A2" s="96" t="s">
        <v>429</v>
      </c>
      <c r="B2" s="96"/>
      <c r="C2" s="96"/>
      <c r="D2" s="96"/>
    </row>
    <row r="3" spans="1:10" ht="30" customHeight="1" thickBot="1" x14ac:dyDescent="0.3">
      <c r="A3" s="120" t="s">
        <v>179</v>
      </c>
      <c r="B3" s="120"/>
      <c r="C3" s="120"/>
      <c r="D3" s="120"/>
      <c r="J3" s="94"/>
    </row>
    <row r="4" spans="1:10" ht="30" customHeight="1" thickBot="1" x14ac:dyDescent="0.3">
      <c r="A4" s="302"/>
      <c r="B4" s="302"/>
      <c r="C4" s="302"/>
      <c r="D4" s="302"/>
    </row>
    <row r="5" spans="1:10" ht="29.25" customHeight="1" thickBot="1" x14ac:dyDescent="0.3">
      <c r="A5" s="301" t="s">
        <v>126</v>
      </c>
      <c r="B5" s="301"/>
      <c r="C5" s="301"/>
      <c r="D5" s="301"/>
    </row>
    <row r="6" spans="1:10" ht="29.25" customHeight="1" thickBot="1" x14ac:dyDescent="0.3">
      <c r="A6" s="58" t="s">
        <v>0</v>
      </c>
      <c r="B6" s="133" t="s">
        <v>2</v>
      </c>
      <c r="C6" s="134"/>
      <c r="D6" s="135"/>
    </row>
    <row r="7" spans="1:10" ht="15" customHeight="1" thickBot="1" x14ac:dyDescent="0.3">
      <c r="A7" s="294"/>
      <c r="B7" s="294"/>
      <c r="C7" s="294"/>
      <c r="D7" s="294"/>
    </row>
    <row r="8" spans="1:10" ht="29.25" customHeight="1" thickBot="1" x14ac:dyDescent="0.3">
      <c r="A8" s="140" t="s">
        <v>129</v>
      </c>
      <c r="B8" s="141"/>
      <c r="C8" s="141"/>
      <c r="D8" s="142"/>
    </row>
    <row r="9" spans="1:10" ht="29.25" customHeight="1" x14ac:dyDescent="0.25">
      <c r="A9" s="295" t="s">
        <v>130</v>
      </c>
      <c r="B9" s="296"/>
      <c r="C9" s="296"/>
      <c r="D9" s="297"/>
    </row>
    <row r="10" spans="1:10" ht="29.25" customHeight="1" x14ac:dyDescent="0.25">
      <c r="A10" s="33" t="s">
        <v>3</v>
      </c>
      <c r="B10" s="145"/>
      <c r="C10" s="145"/>
      <c r="D10" s="146"/>
    </row>
    <row r="11" spans="1:10" ht="29.25" customHeight="1" x14ac:dyDescent="0.25">
      <c r="A11" s="33" t="s">
        <v>4</v>
      </c>
      <c r="B11" s="145"/>
      <c r="C11" s="145"/>
      <c r="D11" s="146"/>
    </row>
    <row r="12" spans="1:10" ht="29.25" customHeight="1" x14ac:dyDescent="0.25">
      <c r="A12" s="33" t="s">
        <v>132</v>
      </c>
      <c r="B12" s="147" t="s">
        <v>438</v>
      </c>
      <c r="C12" s="148"/>
      <c r="D12" s="149"/>
    </row>
    <row r="13" spans="1:10" ht="29.25" customHeight="1" x14ac:dyDescent="0.25">
      <c r="A13" s="45" t="s">
        <v>134</v>
      </c>
      <c r="B13" s="346"/>
      <c r="C13" s="347"/>
      <c r="D13" s="348"/>
    </row>
    <row r="14" spans="1:10" ht="29.25" customHeight="1" x14ac:dyDescent="0.25">
      <c r="A14" s="93" t="s">
        <v>401</v>
      </c>
      <c r="B14" s="326" t="s">
        <v>360</v>
      </c>
      <c r="C14" s="326"/>
      <c r="D14" s="327"/>
    </row>
    <row r="15" spans="1:10" ht="29.25" customHeight="1" thickBot="1" x14ac:dyDescent="0.3">
      <c r="A15" s="40" t="s">
        <v>5</v>
      </c>
      <c r="B15" s="328" t="s">
        <v>369</v>
      </c>
      <c r="C15" s="329"/>
      <c r="D15" s="330"/>
    </row>
    <row r="16" spans="1:10" ht="29.25" customHeight="1" x14ac:dyDescent="0.25">
      <c r="A16" s="138" t="s">
        <v>133</v>
      </c>
      <c r="B16" s="138"/>
      <c r="C16" s="138"/>
      <c r="D16" s="138"/>
    </row>
    <row r="17" spans="1:5" ht="29.25" customHeight="1" x14ac:dyDescent="0.25">
      <c r="A17" s="74" t="s">
        <v>6</v>
      </c>
      <c r="B17" s="145"/>
      <c r="C17" s="145"/>
      <c r="D17" s="146"/>
    </row>
    <row r="18" spans="1:5" ht="29.25" customHeight="1" thickBot="1" x14ac:dyDescent="0.3">
      <c r="A18" s="75" t="s">
        <v>131</v>
      </c>
      <c r="B18" s="298" t="s">
        <v>426</v>
      </c>
      <c r="C18" s="299"/>
      <c r="D18" s="300"/>
    </row>
    <row r="19" spans="1:5" ht="29.25" customHeight="1" x14ac:dyDescent="0.25">
      <c r="A19" s="139" t="s">
        <v>7</v>
      </c>
      <c r="B19" s="139"/>
      <c r="C19" s="139"/>
      <c r="D19" s="139"/>
    </row>
    <row r="20" spans="1:5" ht="29.25" customHeight="1" thickBot="1" x14ac:dyDescent="0.3">
      <c r="A20" s="6" t="s">
        <v>424</v>
      </c>
      <c r="B20" s="130"/>
      <c r="C20" s="131"/>
      <c r="D20" s="132"/>
    </row>
    <row r="21" spans="1:5" ht="15" customHeight="1" thickBot="1" x14ac:dyDescent="0.3">
      <c r="A21" s="153"/>
      <c r="B21" s="153"/>
      <c r="C21" s="153"/>
      <c r="D21" s="153"/>
    </row>
    <row r="22" spans="1:5" ht="29.25" customHeight="1" thickBot="1" x14ac:dyDescent="0.3">
      <c r="A22" s="154" t="s">
        <v>8</v>
      </c>
      <c r="B22" s="154"/>
      <c r="C22" s="154"/>
      <c r="D22" s="154"/>
    </row>
    <row r="23" spans="1:5" ht="29.25" customHeight="1" thickBot="1" x14ac:dyDescent="0.3">
      <c r="A23" s="109" t="s">
        <v>136</v>
      </c>
      <c r="B23" s="109"/>
      <c r="C23" s="109"/>
      <c r="D23" s="109"/>
    </row>
    <row r="24" spans="1:5" ht="29.25" customHeight="1" thickBot="1" x14ac:dyDescent="0.3">
      <c r="A24" s="155" t="s">
        <v>9</v>
      </c>
      <c r="B24" s="156"/>
      <c r="C24" s="156" t="s">
        <v>10</v>
      </c>
      <c r="D24" s="157"/>
    </row>
    <row r="25" spans="1:5" ht="29.25" customHeight="1" x14ac:dyDescent="0.25">
      <c r="A25" s="158" t="s">
        <v>402</v>
      </c>
      <c r="B25" s="159"/>
      <c r="C25" s="114">
        <v>0</v>
      </c>
      <c r="D25" s="115"/>
    </row>
    <row r="26" spans="1:5" ht="29.25" customHeight="1" x14ac:dyDescent="0.25">
      <c r="A26" s="116" t="s">
        <v>13</v>
      </c>
      <c r="B26" s="117"/>
      <c r="C26" s="118">
        <v>1</v>
      </c>
      <c r="D26" s="119"/>
    </row>
    <row r="27" spans="1:5" ht="29.25" customHeight="1" x14ac:dyDescent="0.25">
      <c r="A27" s="116" t="s">
        <v>12</v>
      </c>
      <c r="B27" s="117"/>
      <c r="C27" s="118">
        <v>2</v>
      </c>
      <c r="D27" s="119"/>
    </row>
    <row r="28" spans="1:5" ht="29.25" customHeight="1" thickBot="1" x14ac:dyDescent="0.3">
      <c r="A28" s="111" t="s">
        <v>11</v>
      </c>
      <c r="B28" s="112"/>
      <c r="C28" s="105">
        <v>3</v>
      </c>
      <c r="D28" s="106"/>
    </row>
    <row r="29" spans="1:5" ht="15" customHeight="1" thickBot="1" x14ac:dyDescent="0.3">
      <c r="A29" s="107"/>
      <c r="B29" s="107"/>
      <c r="C29" s="107"/>
      <c r="D29" s="107"/>
      <c r="E29" s="5"/>
    </row>
    <row r="30" spans="1:5" ht="29.25" customHeight="1" thickBot="1" x14ac:dyDescent="0.3">
      <c r="A30" s="108" t="s">
        <v>145</v>
      </c>
      <c r="B30" s="108"/>
      <c r="C30" s="108"/>
      <c r="D30" s="108"/>
      <c r="E30" s="5"/>
    </row>
    <row r="31" spans="1:5" ht="52.5" customHeight="1" thickBot="1" x14ac:dyDescent="0.3">
      <c r="A31" s="291" t="s">
        <v>188</v>
      </c>
      <c r="B31" s="291"/>
      <c r="C31" s="291"/>
      <c r="D31" s="291"/>
      <c r="E31" s="5"/>
    </row>
    <row r="32" spans="1:5" ht="27" customHeight="1" x14ac:dyDescent="0.25">
      <c r="A32" s="104" t="s">
        <v>383</v>
      </c>
      <c r="B32" s="104"/>
      <c r="C32" s="104"/>
      <c r="D32" s="90" t="s">
        <v>10</v>
      </c>
      <c r="E32" s="5"/>
    </row>
    <row r="33" spans="1:5" ht="29.25" customHeight="1" x14ac:dyDescent="0.25">
      <c r="A33" s="101" t="s">
        <v>384</v>
      </c>
      <c r="B33" s="102"/>
      <c r="C33" s="103"/>
      <c r="D33" s="61"/>
    </row>
    <row r="34" spans="1:5" ht="29.25" customHeight="1" x14ac:dyDescent="0.25">
      <c r="A34" s="101" t="s">
        <v>394</v>
      </c>
      <c r="B34" s="102"/>
      <c r="C34" s="103"/>
      <c r="D34" s="61"/>
    </row>
    <row r="35" spans="1:5" ht="29.25" customHeight="1" x14ac:dyDescent="0.25">
      <c r="A35" s="101" t="s">
        <v>395</v>
      </c>
      <c r="B35" s="102"/>
      <c r="C35" s="103"/>
      <c r="D35" s="61"/>
    </row>
    <row r="36" spans="1:5" ht="29.25" customHeight="1" x14ac:dyDescent="0.25">
      <c r="A36" s="101" t="s">
        <v>385</v>
      </c>
      <c r="B36" s="102"/>
      <c r="C36" s="103"/>
      <c r="D36" s="61"/>
    </row>
    <row r="37" spans="1:5" ht="29.25" customHeight="1" x14ac:dyDescent="0.25">
      <c r="A37" s="97" t="s">
        <v>153</v>
      </c>
      <c r="B37" s="97"/>
      <c r="C37" s="97"/>
      <c r="D37" s="9" t="str">
        <f>IF(COUNTIF($D33:$D36,"x") &lt; 2,IF(D33="x",0,IF(D34="x",1,IF(D35="x",2,IF(D36="x",3,"-")))),"ERRO - Escolher apenas UMA opção")</f>
        <v>-</v>
      </c>
      <c r="E37" s="4">
        <v>3</v>
      </c>
    </row>
    <row r="38" spans="1:5" ht="80.099999999999994" customHeight="1" thickBot="1" x14ac:dyDescent="0.3">
      <c r="A38" s="10" t="s">
        <v>14</v>
      </c>
      <c r="B38" s="98" t="s">
        <v>376</v>
      </c>
      <c r="C38" s="98"/>
      <c r="D38" s="98"/>
    </row>
    <row r="39" spans="1:5" ht="29.25" customHeight="1" x14ac:dyDescent="0.25">
      <c r="A39" s="104" t="s">
        <v>386</v>
      </c>
      <c r="B39" s="104"/>
      <c r="C39" s="104"/>
      <c r="D39" s="90" t="s">
        <v>10</v>
      </c>
    </row>
    <row r="40" spans="1:5" ht="29.25" customHeight="1" x14ac:dyDescent="0.25">
      <c r="A40" s="110" t="s">
        <v>193</v>
      </c>
      <c r="B40" s="110"/>
      <c r="C40" s="110"/>
      <c r="D40" s="61"/>
    </row>
    <row r="41" spans="1:5" ht="29.25" customHeight="1" x14ac:dyDescent="0.25">
      <c r="A41" s="110" t="s">
        <v>192</v>
      </c>
      <c r="B41" s="110"/>
      <c r="C41" s="110"/>
      <c r="D41" s="61"/>
    </row>
    <row r="42" spans="1:5" ht="29.25" customHeight="1" x14ac:dyDescent="0.25">
      <c r="A42" s="110" t="s">
        <v>191</v>
      </c>
      <c r="B42" s="110"/>
      <c r="C42" s="110"/>
      <c r="D42" s="61"/>
    </row>
    <row r="43" spans="1:5" ht="29.25" customHeight="1" x14ac:dyDescent="0.25">
      <c r="A43" s="110" t="s">
        <v>190</v>
      </c>
      <c r="B43" s="110"/>
      <c r="C43" s="110"/>
      <c r="D43" s="61"/>
    </row>
    <row r="44" spans="1:5" ht="29.25" customHeight="1" x14ac:dyDescent="0.25">
      <c r="A44" s="97" t="s">
        <v>154</v>
      </c>
      <c r="B44" s="97"/>
      <c r="C44" s="97"/>
      <c r="D44" s="9" t="str">
        <f>IF(COUNTIF($D40:$D43,"x") &lt; 2,IF(D40="x",0,IF(D41="x",1,IF(D42="x",2,IF(D43="x",3,"-")))),"ERRO - Escolher apenas UMA opção")</f>
        <v>-</v>
      </c>
      <c r="E44" s="4">
        <v>3</v>
      </c>
    </row>
    <row r="45" spans="1:5" ht="80.099999999999994" customHeight="1" thickBot="1" x14ac:dyDescent="0.3">
      <c r="A45" s="10" t="s">
        <v>14</v>
      </c>
      <c r="B45" s="98" t="s">
        <v>376</v>
      </c>
      <c r="C45" s="98"/>
      <c r="D45" s="98"/>
    </row>
    <row r="46" spans="1:5" ht="29.25" customHeight="1" x14ac:dyDescent="0.25">
      <c r="A46" s="99" t="s">
        <v>389</v>
      </c>
      <c r="B46" s="99"/>
      <c r="C46" s="99"/>
      <c r="D46" s="89" t="s">
        <v>10</v>
      </c>
    </row>
    <row r="47" spans="1:5" ht="30" customHeight="1" x14ac:dyDescent="0.25">
      <c r="A47" s="100" t="s">
        <v>398</v>
      </c>
      <c r="B47" s="100"/>
      <c r="C47" s="100"/>
      <c r="D47" s="61"/>
      <c r="E47" s="7"/>
    </row>
    <row r="48" spans="1:5" ht="31.5" customHeight="1" x14ac:dyDescent="0.25">
      <c r="A48" s="100" t="s">
        <v>397</v>
      </c>
      <c r="B48" s="100"/>
      <c r="C48" s="100"/>
      <c r="D48" s="61"/>
      <c r="E48" s="7"/>
    </row>
    <row r="49" spans="1:5" ht="26.1" customHeight="1" x14ac:dyDescent="0.25">
      <c r="A49" s="100" t="s">
        <v>387</v>
      </c>
      <c r="B49" s="100"/>
      <c r="C49" s="100"/>
      <c r="D49" s="61"/>
      <c r="E49" s="7"/>
    </row>
    <row r="50" spans="1:5" ht="26.1" customHeight="1" x14ac:dyDescent="0.25">
      <c r="A50" s="100" t="s">
        <v>388</v>
      </c>
      <c r="B50" s="100"/>
      <c r="C50" s="100"/>
      <c r="D50" s="61"/>
      <c r="E50" s="7"/>
    </row>
    <row r="51" spans="1:5" ht="26.1" customHeight="1" x14ac:dyDescent="0.25">
      <c r="A51" s="97" t="s">
        <v>155</v>
      </c>
      <c r="B51" s="97"/>
      <c r="C51" s="97"/>
      <c r="D51" s="9" t="str">
        <f>IF(COUNTIF($D47:$D50,"x") &lt; 2,IF(D47="x",0,IF(D48="x",1,IF(D49="x",2,IF(D50="x",3,"-")))),"ERRO - Escolher apenas UMA opção")</f>
        <v>-</v>
      </c>
      <c r="E51" s="4">
        <v>3</v>
      </c>
    </row>
    <row r="52" spans="1:5" ht="80.099999999999994" customHeight="1" thickBot="1" x14ac:dyDescent="0.3">
      <c r="A52" s="10" t="s">
        <v>14</v>
      </c>
      <c r="B52" s="98" t="s">
        <v>376</v>
      </c>
      <c r="C52" s="98"/>
      <c r="D52" s="98"/>
    </row>
    <row r="53" spans="1:5" ht="29.25" customHeight="1" x14ac:dyDescent="0.25">
      <c r="A53" s="136" t="s">
        <v>15</v>
      </c>
      <c r="B53" s="136"/>
      <c r="C53" s="136"/>
      <c r="D53" s="89" t="s">
        <v>10</v>
      </c>
    </row>
    <row r="54" spans="1:5" ht="27" customHeight="1" x14ac:dyDescent="0.25">
      <c r="A54" s="100" t="s">
        <v>390</v>
      </c>
      <c r="B54" s="100"/>
      <c r="C54" s="100"/>
      <c r="D54" s="61"/>
      <c r="E54" s="7"/>
    </row>
    <row r="55" spans="1:5" ht="26.1" customHeight="1" x14ac:dyDescent="0.25">
      <c r="A55" s="100" t="s">
        <v>391</v>
      </c>
      <c r="B55" s="100"/>
      <c r="C55" s="100"/>
      <c r="D55" s="61"/>
      <c r="E55" s="7"/>
    </row>
    <row r="56" spans="1:5" ht="26.1" customHeight="1" x14ac:dyDescent="0.25">
      <c r="A56" s="100" t="s">
        <v>392</v>
      </c>
      <c r="B56" s="100"/>
      <c r="C56" s="100"/>
      <c r="D56" s="61"/>
      <c r="E56" s="7"/>
    </row>
    <row r="57" spans="1:5" ht="26.1" customHeight="1" x14ac:dyDescent="0.25">
      <c r="A57" s="100" t="s">
        <v>393</v>
      </c>
      <c r="B57" s="100"/>
      <c r="C57" s="100"/>
      <c r="D57" s="61"/>
      <c r="E57" s="7"/>
    </row>
    <row r="58" spans="1:5" ht="26.1" customHeight="1" x14ac:dyDescent="0.25">
      <c r="A58" s="97" t="s">
        <v>156</v>
      </c>
      <c r="B58" s="97"/>
      <c r="C58" s="97"/>
      <c r="D58" s="9" t="str">
        <f>IF(COUNTIF($D54:$D57,"x") &lt; 2,IF(D54="x",0,IF(D55="x",1,IF(D56="x",2,IF(D57="x",3,"-")))),"ERRO - Escolher apenas UMA opção")</f>
        <v>-</v>
      </c>
      <c r="E58" s="4">
        <v>3</v>
      </c>
    </row>
    <row r="59" spans="1:5" ht="80.099999999999994" customHeight="1" thickBot="1" x14ac:dyDescent="0.3">
      <c r="A59" s="10" t="s">
        <v>14</v>
      </c>
      <c r="B59" s="98" t="s">
        <v>376</v>
      </c>
      <c r="C59" s="98"/>
      <c r="D59" s="98"/>
    </row>
    <row r="60" spans="1:5" ht="15" customHeight="1" thickBot="1" x14ac:dyDescent="0.3">
      <c r="A60" s="282"/>
      <c r="B60" s="282"/>
      <c r="C60" s="282"/>
      <c r="D60" s="282"/>
      <c r="E60" s="4">
        <f>SUM(E37:E58)</f>
        <v>12</v>
      </c>
    </row>
    <row r="61" spans="1:5" ht="29.25" customHeight="1" thickBot="1" x14ac:dyDescent="0.3">
      <c r="A61" s="279" t="s">
        <v>181</v>
      </c>
      <c r="B61" s="279"/>
      <c r="C61" s="38" t="s">
        <v>116</v>
      </c>
      <c r="D61" s="39" t="s">
        <v>143</v>
      </c>
    </row>
    <row r="62" spans="1:5" ht="33" customHeight="1" x14ac:dyDescent="0.25">
      <c r="A62" s="283" t="s">
        <v>382</v>
      </c>
      <c r="B62" s="284"/>
      <c r="C62" s="331" t="e">
        <f>D37+D44+D51+D58</f>
        <v>#VALUE!</v>
      </c>
      <c r="D62" s="332" t="e">
        <f>C62/12*100</f>
        <v>#VALUE!</v>
      </c>
    </row>
    <row r="63" spans="1:5" ht="33" customHeight="1" thickBot="1" x14ac:dyDescent="0.3">
      <c r="A63" s="162" t="s">
        <v>380</v>
      </c>
      <c r="B63" s="289"/>
      <c r="C63" s="168"/>
      <c r="D63" s="170"/>
    </row>
    <row r="64" spans="1:5" ht="15" customHeight="1" thickBot="1" x14ac:dyDescent="0.3">
      <c r="A64" s="227"/>
      <c r="B64" s="228"/>
      <c r="C64" s="228"/>
      <c r="D64" s="229"/>
    </row>
    <row r="65" spans="1:5" ht="29.25" customHeight="1" thickBot="1" x14ac:dyDescent="0.3">
      <c r="A65" s="108" t="s">
        <v>146</v>
      </c>
      <c r="B65" s="108"/>
      <c r="C65" s="108"/>
      <c r="D65" s="108"/>
    </row>
    <row r="66" spans="1:5" ht="58.5" customHeight="1" thickBot="1" x14ac:dyDescent="0.3">
      <c r="A66" s="164" t="s">
        <v>396</v>
      </c>
      <c r="B66" s="164"/>
      <c r="C66" s="164"/>
      <c r="D66" s="164"/>
    </row>
    <row r="67" spans="1:5" ht="29.25" customHeight="1" x14ac:dyDescent="0.25">
      <c r="A67" s="175" t="s">
        <v>144</v>
      </c>
      <c r="B67" s="176"/>
      <c r="C67" s="177"/>
      <c r="D67" s="47" t="s">
        <v>10</v>
      </c>
    </row>
    <row r="68" spans="1:5" ht="26.1" customHeight="1" x14ac:dyDescent="0.25">
      <c r="A68" s="174" t="s">
        <v>17</v>
      </c>
      <c r="B68" s="174"/>
      <c r="C68" s="174"/>
      <c r="D68" s="62"/>
      <c r="E68" s="4">
        <v>3</v>
      </c>
    </row>
    <row r="69" spans="1:5" ht="30" customHeight="1" x14ac:dyDescent="0.25">
      <c r="A69" s="174" t="s">
        <v>18</v>
      </c>
      <c r="B69" s="174"/>
      <c r="C69" s="174"/>
      <c r="D69" s="62"/>
      <c r="E69" s="4">
        <v>3</v>
      </c>
    </row>
    <row r="70" spans="1:5" ht="26.1" customHeight="1" x14ac:dyDescent="0.25">
      <c r="A70" s="174" t="s">
        <v>19</v>
      </c>
      <c r="B70" s="174"/>
      <c r="C70" s="174"/>
      <c r="D70" s="62"/>
      <c r="E70" s="4">
        <v>3</v>
      </c>
    </row>
    <row r="71" spans="1:5" ht="26.1" customHeight="1" x14ac:dyDescent="0.25">
      <c r="A71" s="174" t="s">
        <v>20</v>
      </c>
      <c r="B71" s="174"/>
      <c r="C71" s="174"/>
      <c r="D71" s="62"/>
      <c r="E71" s="4">
        <v>3</v>
      </c>
    </row>
    <row r="72" spans="1:5" ht="26.1" customHeight="1" x14ac:dyDescent="0.25">
      <c r="A72" s="174" t="s">
        <v>21</v>
      </c>
      <c r="B72" s="174"/>
      <c r="C72" s="174"/>
      <c r="D72" s="62"/>
      <c r="E72" s="4">
        <v>3</v>
      </c>
    </row>
    <row r="73" spans="1:5" ht="26.1" customHeight="1" x14ac:dyDescent="0.25">
      <c r="A73" s="174" t="s">
        <v>22</v>
      </c>
      <c r="B73" s="174"/>
      <c r="C73" s="174"/>
      <c r="D73" s="62"/>
      <c r="E73" s="4">
        <v>3</v>
      </c>
    </row>
    <row r="74" spans="1:5" ht="26.1" customHeight="1" x14ac:dyDescent="0.25">
      <c r="A74" s="174" t="s">
        <v>23</v>
      </c>
      <c r="B74" s="174"/>
      <c r="C74" s="174"/>
      <c r="D74" s="62"/>
      <c r="E74" s="4">
        <v>3</v>
      </c>
    </row>
    <row r="75" spans="1:5" ht="26.1" customHeight="1" x14ac:dyDescent="0.25">
      <c r="A75" s="174" t="s">
        <v>24</v>
      </c>
      <c r="B75" s="174"/>
      <c r="C75" s="174"/>
      <c r="D75" s="62"/>
      <c r="E75" s="4">
        <v>3</v>
      </c>
    </row>
    <row r="76" spans="1:5" ht="26.1" customHeight="1" x14ac:dyDescent="0.25">
      <c r="A76" s="174" t="s">
        <v>25</v>
      </c>
      <c r="B76" s="174"/>
      <c r="C76" s="174"/>
      <c r="D76" s="62"/>
      <c r="E76" s="4">
        <v>3</v>
      </c>
    </row>
    <row r="77" spans="1:5" ht="26.1" customHeight="1" x14ac:dyDescent="0.25">
      <c r="A77" s="174" t="s">
        <v>26</v>
      </c>
      <c r="B77" s="174"/>
      <c r="C77" s="174"/>
      <c r="D77" s="62"/>
      <c r="E77" s="4">
        <v>3</v>
      </c>
    </row>
    <row r="78" spans="1:5" ht="26.1" customHeight="1" x14ac:dyDescent="0.25">
      <c r="A78" s="11"/>
      <c r="B78" s="12"/>
      <c r="C78" s="12" t="s">
        <v>157</v>
      </c>
      <c r="D78" s="13">
        <f>SUM(D68:D77)</f>
        <v>0</v>
      </c>
      <c r="E78" s="4">
        <f>SUM(E68:E77)</f>
        <v>30</v>
      </c>
    </row>
    <row r="79" spans="1:5" ht="80.099999999999994" customHeight="1" thickBot="1" x14ac:dyDescent="0.3">
      <c r="A79" s="14" t="s">
        <v>14</v>
      </c>
      <c r="B79" s="98" t="s">
        <v>376</v>
      </c>
      <c r="C79" s="98"/>
      <c r="D79" s="98"/>
    </row>
    <row r="80" spans="1:5" ht="15" customHeight="1" thickBot="1" x14ac:dyDescent="0.3">
      <c r="A80" s="276"/>
      <c r="B80" s="277"/>
      <c r="C80" s="277"/>
      <c r="D80" s="278"/>
    </row>
    <row r="81" spans="1:5" ht="29.25" customHeight="1" thickBot="1" x14ac:dyDescent="0.3">
      <c r="A81" s="279" t="s">
        <v>180</v>
      </c>
      <c r="B81" s="279"/>
      <c r="C81" s="38" t="s">
        <v>116</v>
      </c>
      <c r="D81" s="39" t="s">
        <v>143</v>
      </c>
    </row>
    <row r="82" spans="1:5" ht="33.75" customHeight="1" x14ac:dyDescent="0.25">
      <c r="A82" s="188" t="s">
        <v>379</v>
      </c>
      <c r="B82" s="189"/>
      <c r="C82" s="280">
        <f>D78</f>
        <v>0</v>
      </c>
      <c r="D82" s="281">
        <f>C82/30*100</f>
        <v>0</v>
      </c>
    </row>
    <row r="83" spans="1:5" ht="33.75" customHeight="1" thickBot="1" x14ac:dyDescent="0.3">
      <c r="A83" s="183" t="s">
        <v>380</v>
      </c>
      <c r="B83" s="184"/>
      <c r="C83" s="191"/>
      <c r="D83" s="193"/>
    </row>
    <row r="84" spans="1:5" ht="15" customHeight="1" thickBot="1" x14ac:dyDescent="0.3">
      <c r="A84" s="227"/>
      <c r="B84" s="228"/>
      <c r="C84" s="228"/>
      <c r="D84" s="229"/>
    </row>
    <row r="85" spans="1:5" ht="29.25" customHeight="1" x14ac:dyDescent="0.25">
      <c r="A85" s="246" t="s">
        <v>432</v>
      </c>
      <c r="B85" s="246"/>
      <c r="C85" s="246"/>
      <c r="D85" s="246"/>
    </row>
    <row r="86" spans="1:5" ht="52.5" customHeight="1" x14ac:dyDescent="0.25">
      <c r="A86" s="275" t="s">
        <v>396</v>
      </c>
      <c r="B86" s="198"/>
      <c r="C86" s="198"/>
      <c r="D86" s="199"/>
      <c r="E86" s="15"/>
    </row>
    <row r="87" spans="1:5" ht="23.1" customHeight="1" x14ac:dyDescent="0.25">
      <c r="A87" s="200" t="s">
        <v>372</v>
      </c>
      <c r="B87" s="198"/>
      <c r="C87" s="198"/>
      <c r="D87" s="199"/>
      <c r="E87" s="15"/>
    </row>
    <row r="88" spans="1:5" ht="30" customHeight="1" x14ac:dyDescent="0.25">
      <c r="A88" s="197" t="s">
        <v>373</v>
      </c>
      <c r="B88" s="198"/>
      <c r="C88" s="198"/>
      <c r="D88" s="199"/>
      <c r="E88" s="15"/>
    </row>
    <row r="89" spans="1:5" ht="23.1" customHeight="1" x14ac:dyDescent="0.25">
      <c r="A89" s="197" t="s">
        <v>374</v>
      </c>
      <c r="B89" s="198"/>
      <c r="C89" s="198"/>
      <c r="D89" s="199"/>
      <c r="E89" s="15"/>
    </row>
    <row r="90" spans="1:5" ht="23.1" customHeight="1" x14ac:dyDescent="0.25">
      <c r="A90" s="197" t="s">
        <v>375</v>
      </c>
      <c r="B90" s="198"/>
      <c r="C90" s="198"/>
      <c r="D90" s="199"/>
      <c r="E90" s="15"/>
    </row>
    <row r="91" spans="1:5" ht="23.1" customHeight="1" thickBot="1" x14ac:dyDescent="0.3">
      <c r="A91" s="178" t="s">
        <v>371</v>
      </c>
      <c r="B91" s="179"/>
      <c r="C91" s="179"/>
      <c r="D91" s="180"/>
      <c r="E91" s="15"/>
    </row>
    <row r="92" spans="1:5" ht="29.25" customHeight="1" thickBot="1" x14ac:dyDescent="0.3">
      <c r="A92" s="274" t="s">
        <v>431</v>
      </c>
      <c r="B92" s="274"/>
      <c r="C92" s="274"/>
      <c r="D92" s="274"/>
    </row>
    <row r="93" spans="1:5" ht="47.25" customHeight="1" x14ac:dyDescent="0.25">
      <c r="A93" s="187" t="s">
        <v>27</v>
      </c>
      <c r="B93" s="187"/>
      <c r="C93" s="187"/>
      <c r="D93" s="187"/>
    </row>
    <row r="94" spans="1:5" ht="29.25" customHeight="1" x14ac:dyDescent="0.25">
      <c r="A94" s="201" t="s">
        <v>141</v>
      </c>
      <c r="B94" s="201"/>
      <c r="C94" s="201"/>
      <c r="D94" s="17" t="s">
        <v>28</v>
      </c>
    </row>
    <row r="95" spans="1:5" ht="29.25" customHeight="1" x14ac:dyDescent="0.25">
      <c r="A95" s="202" t="s">
        <v>117</v>
      </c>
      <c r="B95" s="202"/>
      <c r="C95" s="202"/>
      <c r="D95" s="18" t="s">
        <v>10</v>
      </c>
    </row>
    <row r="96" spans="1:5" ht="26.1" customHeight="1" x14ac:dyDescent="0.25">
      <c r="A96" s="174" t="s">
        <v>29</v>
      </c>
      <c r="B96" s="174"/>
      <c r="C96" s="174"/>
      <c r="D96" s="61"/>
      <c r="E96" s="4">
        <v>3</v>
      </c>
    </row>
    <row r="97" spans="1:5" ht="26.1" customHeight="1" x14ac:dyDescent="0.25">
      <c r="A97" s="174" t="s">
        <v>30</v>
      </c>
      <c r="B97" s="174"/>
      <c r="C97" s="174"/>
      <c r="D97" s="61"/>
      <c r="E97" s="4">
        <v>3</v>
      </c>
    </row>
    <row r="98" spans="1:5" ht="26.1" customHeight="1" x14ac:dyDescent="0.25">
      <c r="A98" s="174" t="s">
        <v>31</v>
      </c>
      <c r="B98" s="174"/>
      <c r="C98" s="174"/>
      <c r="D98" s="61"/>
      <c r="E98" s="4">
        <v>3</v>
      </c>
    </row>
    <row r="99" spans="1:5" ht="32.25" customHeight="1" x14ac:dyDescent="0.25">
      <c r="A99" s="181" t="s">
        <v>32</v>
      </c>
      <c r="B99" s="181"/>
      <c r="C99" s="181"/>
      <c r="D99" s="61"/>
      <c r="E99" s="4">
        <v>3</v>
      </c>
    </row>
    <row r="100" spans="1:5" ht="26.1" customHeight="1" x14ac:dyDescent="0.25">
      <c r="A100" s="174" t="s">
        <v>33</v>
      </c>
      <c r="B100" s="174"/>
      <c r="C100" s="174"/>
      <c r="D100" s="61"/>
      <c r="E100" s="4">
        <v>3</v>
      </c>
    </row>
    <row r="101" spans="1:5" ht="26.1" customHeight="1" x14ac:dyDescent="0.25">
      <c r="A101" s="174" t="s">
        <v>34</v>
      </c>
      <c r="B101" s="174"/>
      <c r="C101" s="174"/>
      <c r="D101" s="61"/>
      <c r="E101" s="4">
        <v>3</v>
      </c>
    </row>
    <row r="102" spans="1:5" ht="26.1" customHeight="1" x14ac:dyDescent="0.25">
      <c r="A102" s="174" t="s">
        <v>35</v>
      </c>
      <c r="B102" s="174"/>
      <c r="C102" s="174"/>
      <c r="D102" s="61"/>
      <c r="E102" s="4">
        <v>3</v>
      </c>
    </row>
    <row r="103" spans="1:5" ht="26.1" customHeight="1" x14ac:dyDescent="0.25">
      <c r="A103" s="174" t="s">
        <v>36</v>
      </c>
      <c r="B103" s="174"/>
      <c r="C103" s="174"/>
      <c r="D103" s="61"/>
      <c r="E103" s="4">
        <v>3</v>
      </c>
    </row>
    <row r="104" spans="1:5" ht="26.1" customHeight="1" x14ac:dyDescent="0.25">
      <c r="A104" s="174" t="s">
        <v>37</v>
      </c>
      <c r="B104" s="174"/>
      <c r="C104" s="174"/>
      <c r="D104" s="61"/>
      <c r="E104" s="4">
        <v>3</v>
      </c>
    </row>
    <row r="105" spans="1:5" ht="26.1" customHeight="1" x14ac:dyDescent="0.25">
      <c r="A105" s="174" t="s">
        <v>38</v>
      </c>
      <c r="B105" s="174"/>
      <c r="C105" s="174"/>
      <c r="D105" s="61"/>
      <c r="E105" s="4">
        <v>3</v>
      </c>
    </row>
    <row r="106" spans="1:5" ht="26.1" customHeight="1" x14ac:dyDescent="0.25">
      <c r="A106" s="174" t="s">
        <v>39</v>
      </c>
      <c r="B106" s="174"/>
      <c r="C106" s="174"/>
      <c r="D106" s="61"/>
      <c r="E106" s="4">
        <v>3</v>
      </c>
    </row>
    <row r="107" spans="1:5" ht="26.1" customHeight="1" x14ac:dyDescent="0.25">
      <c r="A107" s="174" t="s">
        <v>40</v>
      </c>
      <c r="B107" s="174"/>
      <c r="C107" s="174"/>
      <c r="D107" s="61"/>
      <c r="E107" s="4">
        <v>3</v>
      </c>
    </row>
    <row r="108" spans="1:5" ht="26.1" customHeight="1" x14ac:dyDescent="0.25">
      <c r="A108" s="174" t="s">
        <v>41</v>
      </c>
      <c r="B108" s="174"/>
      <c r="C108" s="174"/>
      <c r="D108" s="61"/>
      <c r="E108" s="4">
        <v>3</v>
      </c>
    </row>
    <row r="109" spans="1:5" ht="26.1" customHeight="1" x14ac:dyDescent="0.25">
      <c r="A109" s="97" t="s">
        <v>158</v>
      </c>
      <c r="B109" s="97"/>
      <c r="C109" s="97"/>
      <c r="D109" s="9">
        <f>SUM(D96:D108)</f>
        <v>0</v>
      </c>
      <c r="E109" s="4">
        <f>SUM(E96:E108)</f>
        <v>39</v>
      </c>
    </row>
    <row r="110" spans="1:5" ht="80.099999999999994" customHeight="1" thickBot="1" x14ac:dyDescent="0.3">
      <c r="A110" s="41" t="s">
        <v>14</v>
      </c>
      <c r="B110" s="98" t="s">
        <v>376</v>
      </c>
      <c r="C110" s="98"/>
      <c r="D110" s="98"/>
    </row>
    <row r="111" spans="1:5" ht="29.25" customHeight="1" x14ac:dyDescent="0.25">
      <c r="A111" s="207" t="s">
        <v>173</v>
      </c>
      <c r="B111" s="208"/>
      <c r="C111" s="28" t="s">
        <v>127</v>
      </c>
      <c r="D111" s="46" t="s">
        <v>142</v>
      </c>
    </row>
    <row r="112" spans="1:5" ht="29.25" customHeight="1" thickBot="1" x14ac:dyDescent="0.3">
      <c r="A112" s="209"/>
      <c r="B112" s="210"/>
      <c r="C112" s="20">
        <f>D109</f>
        <v>0</v>
      </c>
      <c r="D112" s="21">
        <f>C112/39*100</f>
        <v>0</v>
      </c>
    </row>
    <row r="113" spans="1:5" ht="15" customHeight="1" thickBot="1" x14ac:dyDescent="0.3">
      <c r="A113" s="194"/>
      <c r="B113" s="195"/>
      <c r="C113" s="195"/>
      <c r="D113" s="196"/>
    </row>
    <row r="114" spans="1:5" ht="33.75" customHeight="1" thickBot="1" x14ac:dyDescent="0.3">
      <c r="A114" s="203" t="s">
        <v>42</v>
      </c>
      <c r="B114" s="204"/>
      <c r="C114" s="204"/>
      <c r="D114" s="205"/>
    </row>
    <row r="115" spans="1:5" ht="29.25" customHeight="1" x14ac:dyDescent="0.25">
      <c r="A115" s="206" t="s">
        <v>139</v>
      </c>
      <c r="B115" s="206"/>
      <c r="C115" s="206"/>
      <c r="D115" s="18" t="s">
        <v>28</v>
      </c>
    </row>
    <row r="116" spans="1:5" ht="29.25" customHeight="1" x14ac:dyDescent="0.25">
      <c r="A116" s="202" t="s">
        <v>117</v>
      </c>
      <c r="B116" s="202"/>
      <c r="C116" s="202"/>
      <c r="D116" s="18" t="s">
        <v>10</v>
      </c>
    </row>
    <row r="117" spans="1:5" ht="26.1" customHeight="1" x14ac:dyDescent="0.25">
      <c r="A117" s="174" t="s">
        <v>43</v>
      </c>
      <c r="B117" s="174"/>
      <c r="C117" s="174"/>
      <c r="D117" s="63"/>
      <c r="E117" s="22">
        <v>3</v>
      </c>
    </row>
    <row r="118" spans="1:5" ht="31.5" customHeight="1" x14ac:dyDescent="0.25">
      <c r="A118" s="174" t="s">
        <v>44</v>
      </c>
      <c r="B118" s="174"/>
      <c r="C118" s="174"/>
      <c r="D118" s="63"/>
      <c r="E118" s="22">
        <v>3</v>
      </c>
    </row>
    <row r="119" spans="1:5" ht="26.1" customHeight="1" x14ac:dyDescent="0.25">
      <c r="A119" s="174" t="s">
        <v>45</v>
      </c>
      <c r="B119" s="174"/>
      <c r="C119" s="174"/>
      <c r="D119" s="63"/>
      <c r="E119" s="22">
        <v>3</v>
      </c>
    </row>
    <row r="120" spans="1:5" ht="26.1" customHeight="1" x14ac:dyDescent="0.25">
      <c r="A120" s="181" t="s">
        <v>46</v>
      </c>
      <c r="B120" s="181"/>
      <c r="C120" s="181"/>
      <c r="D120" s="63"/>
      <c r="E120" s="22">
        <v>3</v>
      </c>
    </row>
    <row r="121" spans="1:5" ht="26.1" customHeight="1" x14ac:dyDescent="0.25">
      <c r="A121" s="174" t="s">
        <v>47</v>
      </c>
      <c r="B121" s="174"/>
      <c r="C121" s="174"/>
      <c r="D121" s="63"/>
      <c r="E121" s="22">
        <v>3</v>
      </c>
    </row>
    <row r="122" spans="1:5" ht="26.1" customHeight="1" x14ac:dyDescent="0.25">
      <c r="A122" s="174" t="s">
        <v>48</v>
      </c>
      <c r="B122" s="174"/>
      <c r="C122" s="174"/>
      <c r="D122" s="63"/>
      <c r="E122" s="22">
        <v>3</v>
      </c>
    </row>
    <row r="123" spans="1:5" ht="26.1" customHeight="1" x14ac:dyDescent="0.25">
      <c r="A123" s="174" t="s">
        <v>49</v>
      </c>
      <c r="B123" s="174"/>
      <c r="C123" s="174"/>
      <c r="D123" s="63"/>
      <c r="E123" s="22">
        <v>3</v>
      </c>
    </row>
    <row r="124" spans="1:5" ht="26.1" customHeight="1" x14ac:dyDescent="0.25">
      <c r="A124" s="174" t="s">
        <v>50</v>
      </c>
      <c r="B124" s="174"/>
      <c r="C124" s="174"/>
      <c r="D124" s="63"/>
      <c r="E124" s="22">
        <v>3</v>
      </c>
    </row>
    <row r="125" spans="1:5" ht="26.1" customHeight="1" x14ac:dyDescent="0.25">
      <c r="A125" s="97" t="s">
        <v>159</v>
      </c>
      <c r="B125" s="97"/>
      <c r="C125" s="97"/>
      <c r="D125" s="9">
        <f>SUM(D117:D124)</f>
        <v>0</v>
      </c>
      <c r="E125" s="4">
        <f>SUM(E117:E124)</f>
        <v>24</v>
      </c>
    </row>
    <row r="126" spans="1:5" ht="80.099999999999994" customHeight="1" thickBot="1" x14ac:dyDescent="0.3">
      <c r="A126" s="41" t="s">
        <v>14</v>
      </c>
      <c r="B126" s="98" t="s">
        <v>376</v>
      </c>
      <c r="C126" s="98"/>
      <c r="D126" s="98"/>
    </row>
    <row r="127" spans="1:5" ht="29.25" customHeight="1" x14ac:dyDescent="0.25">
      <c r="A127" s="235" t="s">
        <v>138</v>
      </c>
      <c r="B127" s="236"/>
      <c r="C127" s="28" t="s">
        <v>127</v>
      </c>
      <c r="D127" s="46" t="s">
        <v>142</v>
      </c>
    </row>
    <row r="128" spans="1:5" ht="29.25" customHeight="1" thickBot="1" x14ac:dyDescent="0.3">
      <c r="A128" s="237"/>
      <c r="B128" s="238"/>
      <c r="C128" s="20">
        <f>D125</f>
        <v>0</v>
      </c>
      <c r="D128" s="21">
        <f>C128/24*100</f>
        <v>0</v>
      </c>
    </row>
    <row r="129" spans="1:5" ht="15" customHeight="1" thickBot="1" x14ac:dyDescent="0.3">
      <c r="A129" s="211"/>
      <c r="B129" s="212"/>
      <c r="C129" s="212"/>
      <c r="D129" s="213"/>
    </row>
    <row r="130" spans="1:5" ht="32.25" customHeight="1" x14ac:dyDescent="0.25">
      <c r="A130" s="273" t="s">
        <v>123</v>
      </c>
      <c r="B130" s="273"/>
      <c r="C130" s="273"/>
      <c r="D130" s="273"/>
    </row>
    <row r="131" spans="1:5" ht="29.25" customHeight="1" x14ac:dyDescent="0.25">
      <c r="A131" s="202" t="s">
        <v>430</v>
      </c>
      <c r="B131" s="202"/>
      <c r="C131" s="202"/>
      <c r="D131" s="17" t="s">
        <v>28</v>
      </c>
    </row>
    <row r="132" spans="1:5" ht="29.25" customHeight="1" x14ac:dyDescent="0.25">
      <c r="A132" s="202" t="s">
        <v>117</v>
      </c>
      <c r="B132" s="202"/>
      <c r="C132" s="202"/>
      <c r="D132" s="18" t="s">
        <v>10</v>
      </c>
    </row>
    <row r="133" spans="1:5" ht="29.25" customHeight="1" x14ac:dyDescent="0.25">
      <c r="A133" s="219" t="s">
        <v>124</v>
      </c>
      <c r="B133" s="220"/>
      <c r="C133" s="221"/>
      <c r="D133" s="63"/>
      <c r="E133" s="4">
        <v>3</v>
      </c>
    </row>
    <row r="134" spans="1:5" ht="29.25" customHeight="1" x14ac:dyDescent="0.25">
      <c r="A134" s="219" t="s">
        <v>434</v>
      </c>
      <c r="B134" s="220"/>
      <c r="C134" s="221"/>
      <c r="D134" s="63"/>
      <c r="E134" s="4">
        <v>3</v>
      </c>
    </row>
    <row r="135" spans="1:5" ht="26.1" customHeight="1" x14ac:dyDescent="0.25">
      <c r="A135" s="219" t="s">
        <v>435</v>
      </c>
      <c r="B135" s="220"/>
      <c r="C135" s="221"/>
      <c r="D135" s="63"/>
      <c r="E135" s="4">
        <v>3</v>
      </c>
    </row>
    <row r="136" spans="1:5" ht="26.1" customHeight="1" x14ac:dyDescent="0.25">
      <c r="A136" s="219" t="s">
        <v>436</v>
      </c>
      <c r="B136" s="220"/>
      <c r="C136" s="221"/>
      <c r="D136" s="63"/>
      <c r="E136" s="4">
        <v>3</v>
      </c>
    </row>
    <row r="137" spans="1:5" ht="29.25" customHeight="1" x14ac:dyDescent="0.25">
      <c r="A137" s="97" t="s">
        <v>160</v>
      </c>
      <c r="B137" s="97"/>
      <c r="C137" s="97"/>
      <c r="D137" s="9">
        <f>SUM(D133:D136)</f>
        <v>0</v>
      </c>
      <c r="E137" s="4">
        <f>SUM(E133:E136)</f>
        <v>12</v>
      </c>
    </row>
    <row r="138" spans="1:5" ht="80.099999999999994" customHeight="1" thickBot="1" x14ac:dyDescent="0.3">
      <c r="A138" s="19" t="s">
        <v>14</v>
      </c>
      <c r="B138" s="98" t="s">
        <v>376</v>
      </c>
      <c r="C138" s="98"/>
      <c r="D138" s="98"/>
    </row>
    <row r="139" spans="1:5" ht="29.25" customHeight="1" x14ac:dyDescent="0.25">
      <c r="A139" s="214" t="s">
        <v>172</v>
      </c>
      <c r="B139" s="215"/>
      <c r="C139" s="28" t="s">
        <v>127</v>
      </c>
      <c r="D139" s="46" t="s">
        <v>142</v>
      </c>
    </row>
    <row r="140" spans="1:5" ht="29.25" customHeight="1" thickBot="1" x14ac:dyDescent="0.3">
      <c r="A140" s="216"/>
      <c r="B140" s="217"/>
      <c r="C140" s="20">
        <f>D137</f>
        <v>0</v>
      </c>
      <c r="D140" s="21">
        <f>C140/12*100</f>
        <v>0</v>
      </c>
    </row>
    <row r="141" spans="1:5" ht="32.25" customHeight="1" x14ac:dyDescent="0.25">
      <c r="A141" s="187" t="s">
        <v>122</v>
      </c>
      <c r="B141" s="187"/>
      <c r="C141" s="187"/>
      <c r="D141" s="187"/>
    </row>
    <row r="142" spans="1:5" ht="29.25" customHeight="1" x14ac:dyDescent="0.25">
      <c r="A142" s="202" t="s">
        <v>152</v>
      </c>
      <c r="B142" s="202"/>
      <c r="C142" s="202"/>
      <c r="D142" s="17" t="s">
        <v>28</v>
      </c>
    </row>
    <row r="143" spans="1:5" ht="29.25" customHeight="1" x14ac:dyDescent="0.25">
      <c r="A143" s="202" t="s">
        <v>125</v>
      </c>
      <c r="B143" s="202"/>
      <c r="C143" s="202"/>
      <c r="D143" s="23" t="s">
        <v>10</v>
      </c>
    </row>
    <row r="144" spans="1:5" ht="26.1" customHeight="1" x14ac:dyDescent="0.25">
      <c r="A144" s="174" t="s">
        <v>51</v>
      </c>
      <c r="B144" s="174"/>
      <c r="C144" s="174"/>
      <c r="D144" s="63"/>
      <c r="E144" s="22">
        <v>3</v>
      </c>
    </row>
    <row r="145" spans="1:5" ht="26.1" customHeight="1" x14ac:dyDescent="0.25">
      <c r="A145" s="174" t="s">
        <v>52</v>
      </c>
      <c r="B145" s="174"/>
      <c r="C145" s="174"/>
      <c r="D145" s="63"/>
      <c r="E145" s="22">
        <v>3</v>
      </c>
    </row>
    <row r="146" spans="1:5" ht="29.25" customHeight="1" x14ac:dyDescent="0.25">
      <c r="A146" s="174" t="s">
        <v>53</v>
      </c>
      <c r="B146" s="174"/>
      <c r="C146" s="174"/>
      <c r="D146" s="63"/>
      <c r="E146" s="22">
        <v>3</v>
      </c>
    </row>
    <row r="147" spans="1:5" ht="26.1" customHeight="1" x14ac:dyDescent="0.25">
      <c r="A147" s="181" t="s">
        <v>54</v>
      </c>
      <c r="B147" s="181"/>
      <c r="C147" s="181"/>
      <c r="D147" s="63"/>
      <c r="E147" s="22">
        <v>3</v>
      </c>
    </row>
    <row r="148" spans="1:5" ht="26.1" customHeight="1" x14ac:dyDescent="0.25">
      <c r="A148" s="174" t="s">
        <v>55</v>
      </c>
      <c r="B148" s="174"/>
      <c r="C148" s="174"/>
      <c r="D148" s="63"/>
      <c r="E148" s="22">
        <v>3</v>
      </c>
    </row>
    <row r="149" spans="1:5" ht="26.1" customHeight="1" x14ac:dyDescent="0.25">
      <c r="A149" s="174" t="s">
        <v>56</v>
      </c>
      <c r="B149" s="174"/>
      <c r="C149" s="174"/>
      <c r="D149" s="63"/>
      <c r="E149" s="22">
        <v>3</v>
      </c>
    </row>
    <row r="150" spans="1:5" ht="26.1" customHeight="1" x14ac:dyDescent="0.25">
      <c r="A150" s="174" t="s">
        <v>57</v>
      </c>
      <c r="B150" s="174"/>
      <c r="C150" s="174"/>
      <c r="D150" s="63"/>
      <c r="E150" s="22">
        <v>3</v>
      </c>
    </row>
    <row r="151" spans="1:5" ht="26.1" customHeight="1" x14ac:dyDescent="0.25">
      <c r="A151" s="174" t="s">
        <v>58</v>
      </c>
      <c r="B151" s="174"/>
      <c r="C151" s="174"/>
      <c r="D151" s="63"/>
      <c r="E151" s="22">
        <v>3</v>
      </c>
    </row>
    <row r="152" spans="1:5" ht="26.1" customHeight="1" x14ac:dyDescent="0.25">
      <c r="A152" s="97" t="s">
        <v>161</v>
      </c>
      <c r="B152" s="97"/>
      <c r="C152" s="97"/>
      <c r="D152" s="9">
        <f>SUM(D144:D151)</f>
        <v>0</v>
      </c>
      <c r="E152" s="4">
        <f>SUM(E144:E151)</f>
        <v>24</v>
      </c>
    </row>
    <row r="153" spans="1:5" ht="80.099999999999994" customHeight="1" thickBot="1" x14ac:dyDescent="0.3">
      <c r="A153" s="14" t="s">
        <v>14</v>
      </c>
      <c r="B153" s="98" t="s">
        <v>376</v>
      </c>
      <c r="C153" s="98"/>
      <c r="D153" s="98"/>
    </row>
    <row r="154" spans="1:5" ht="29.25" customHeight="1" x14ac:dyDescent="0.25">
      <c r="A154" s="222" t="s">
        <v>171</v>
      </c>
      <c r="B154" s="223"/>
      <c r="C154" s="28" t="s">
        <v>127</v>
      </c>
      <c r="D154" s="46" t="s">
        <v>142</v>
      </c>
    </row>
    <row r="155" spans="1:5" ht="29.25" customHeight="1" thickBot="1" x14ac:dyDescent="0.3">
      <c r="A155" s="216"/>
      <c r="B155" s="217"/>
      <c r="C155" s="20">
        <f>D152</f>
        <v>0</v>
      </c>
      <c r="D155" s="21">
        <f>C155/24*100</f>
        <v>0</v>
      </c>
    </row>
    <row r="156" spans="1:5" ht="15" customHeight="1" thickBot="1" x14ac:dyDescent="0.3">
      <c r="A156" s="24"/>
      <c r="B156" s="25"/>
      <c r="C156" s="26"/>
      <c r="D156" s="27"/>
    </row>
    <row r="157" spans="1:5" ht="29.25" customHeight="1" x14ac:dyDescent="0.25">
      <c r="A157" s="222" t="s">
        <v>59</v>
      </c>
      <c r="B157" s="223"/>
      <c r="C157" s="28" t="s">
        <v>128</v>
      </c>
      <c r="D157" s="42" t="s">
        <v>147</v>
      </c>
    </row>
    <row r="158" spans="1:5" ht="29.25" customHeight="1" thickBot="1" x14ac:dyDescent="0.3">
      <c r="A158" s="216"/>
      <c r="B158" s="217"/>
      <c r="C158" s="36">
        <f>C112+C128+C140+C155</f>
        <v>0</v>
      </c>
      <c r="D158" s="35">
        <f>C158/99*100</f>
        <v>0</v>
      </c>
      <c r="E158" s="4">
        <f>E109+E125+E137+E152</f>
        <v>99</v>
      </c>
    </row>
    <row r="159" spans="1:5" ht="15" customHeight="1" x14ac:dyDescent="0.25">
      <c r="A159" s="224"/>
      <c r="B159" s="224"/>
      <c r="C159" s="224"/>
      <c r="D159" s="224"/>
    </row>
    <row r="160" spans="1:5" ht="29.25" customHeight="1" x14ac:dyDescent="0.25">
      <c r="A160" s="225" t="s">
        <v>60</v>
      </c>
      <c r="B160" s="225"/>
      <c r="C160" s="225"/>
      <c r="D160" s="225"/>
    </row>
    <row r="161" spans="1:5" ht="33.950000000000003" customHeight="1" x14ac:dyDescent="0.25">
      <c r="A161" s="226" t="s">
        <v>61</v>
      </c>
      <c r="B161" s="226"/>
      <c r="C161" s="226"/>
      <c r="D161" s="226"/>
    </row>
    <row r="162" spans="1:5" ht="29.25" customHeight="1" x14ac:dyDescent="0.25">
      <c r="A162" s="202" t="s">
        <v>151</v>
      </c>
      <c r="B162" s="202"/>
      <c r="C162" s="202"/>
      <c r="D162" s="17" t="s">
        <v>28</v>
      </c>
    </row>
    <row r="163" spans="1:5" ht="29.25" customHeight="1" x14ac:dyDescent="0.25">
      <c r="A163" s="202" t="s">
        <v>125</v>
      </c>
      <c r="B163" s="202"/>
      <c r="C163" s="202"/>
      <c r="D163" s="23" t="s">
        <v>10</v>
      </c>
    </row>
    <row r="164" spans="1:5" ht="26.1" customHeight="1" x14ac:dyDescent="0.25">
      <c r="A164" s="174" t="s">
        <v>62</v>
      </c>
      <c r="B164" s="174"/>
      <c r="C164" s="174"/>
      <c r="D164" s="63"/>
      <c r="E164" s="4">
        <v>3</v>
      </c>
    </row>
    <row r="165" spans="1:5" ht="26.1" customHeight="1" x14ac:dyDescent="0.25">
      <c r="A165" s="174" t="s">
        <v>63</v>
      </c>
      <c r="B165" s="174"/>
      <c r="C165" s="174"/>
      <c r="D165" s="63"/>
      <c r="E165" s="4">
        <v>3</v>
      </c>
    </row>
    <row r="166" spans="1:5" ht="26.1" customHeight="1" x14ac:dyDescent="0.25">
      <c r="A166" s="174" t="s">
        <v>64</v>
      </c>
      <c r="B166" s="174"/>
      <c r="C166" s="174"/>
      <c r="D166" s="63"/>
      <c r="E166" s="4">
        <v>3</v>
      </c>
    </row>
    <row r="167" spans="1:5" ht="26.1" customHeight="1" x14ac:dyDescent="0.25">
      <c r="A167" s="181" t="s">
        <v>65</v>
      </c>
      <c r="B167" s="181"/>
      <c r="C167" s="181"/>
      <c r="D167" s="63"/>
      <c r="E167" s="4">
        <v>3</v>
      </c>
    </row>
    <row r="168" spans="1:5" ht="26.1" customHeight="1" x14ac:dyDescent="0.25">
      <c r="A168" s="97" t="s">
        <v>162</v>
      </c>
      <c r="B168" s="97"/>
      <c r="C168" s="97"/>
      <c r="D168" s="9">
        <f>SUM(D164:D167)</f>
        <v>0</v>
      </c>
      <c r="E168" s="4">
        <f>SUM(E164:E167)</f>
        <v>12</v>
      </c>
    </row>
    <row r="169" spans="1:5" ht="78.95" customHeight="1" thickBot="1" x14ac:dyDescent="0.3">
      <c r="A169" s="43" t="s">
        <v>14</v>
      </c>
      <c r="B169" s="98" t="s">
        <v>376</v>
      </c>
      <c r="C169" s="98"/>
      <c r="D169" s="98"/>
    </row>
    <row r="170" spans="1:5" ht="29.1" customHeight="1" x14ac:dyDescent="0.25">
      <c r="A170" s="222" t="s">
        <v>175</v>
      </c>
      <c r="B170" s="223"/>
      <c r="C170" s="28" t="s">
        <v>127</v>
      </c>
      <c r="D170" s="46" t="s">
        <v>142</v>
      </c>
    </row>
    <row r="171" spans="1:5" ht="29.1" customHeight="1" thickBot="1" x14ac:dyDescent="0.3">
      <c r="A171" s="216"/>
      <c r="B171" s="217"/>
      <c r="C171" s="44">
        <f>D168</f>
        <v>0</v>
      </c>
      <c r="D171" s="21">
        <f>C171/12*100</f>
        <v>0</v>
      </c>
    </row>
    <row r="172" spans="1:5" ht="32.25" customHeight="1" x14ac:dyDescent="0.25">
      <c r="A172" s="187" t="s">
        <v>66</v>
      </c>
      <c r="B172" s="187"/>
      <c r="C172" s="187"/>
      <c r="D172" s="187"/>
    </row>
    <row r="173" spans="1:5" ht="29.25" customHeight="1" x14ac:dyDescent="0.25">
      <c r="A173" s="202" t="s">
        <v>140</v>
      </c>
      <c r="B173" s="202"/>
      <c r="C173" s="202"/>
      <c r="D173" s="17" t="s">
        <v>28</v>
      </c>
    </row>
    <row r="174" spans="1:5" ht="29.25" customHeight="1" x14ac:dyDescent="0.25">
      <c r="A174" s="202" t="s">
        <v>125</v>
      </c>
      <c r="B174" s="202"/>
      <c r="C174" s="202"/>
      <c r="D174" s="23" t="s">
        <v>10</v>
      </c>
    </row>
    <row r="175" spans="1:5" ht="26.1" customHeight="1" x14ac:dyDescent="0.25">
      <c r="A175" s="174" t="s">
        <v>67</v>
      </c>
      <c r="B175" s="174"/>
      <c r="C175" s="174"/>
      <c r="D175" s="64"/>
      <c r="E175" s="4">
        <v>3</v>
      </c>
    </row>
    <row r="176" spans="1:5" ht="26.1" customHeight="1" x14ac:dyDescent="0.25">
      <c r="A176" s="174" t="s">
        <v>68</v>
      </c>
      <c r="B176" s="174"/>
      <c r="C176" s="174"/>
      <c r="D176" s="64"/>
      <c r="E176" s="4">
        <v>3</v>
      </c>
    </row>
    <row r="177" spans="1:5" ht="26.1" customHeight="1" x14ac:dyDescent="0.25">
      <c r="A177" s="174" t="s">
        <v>69</v>
      </c>
      <c r="B177" s="174"/>
      <c r="C177" s="174"/>
      <c r="D177" s="64"/>
      <c r="E177" s="4">
        <v>3</v>
      </c>
    </row>
    <row r="178" spans="1:5" ht="26.1" customHeight="1" x14ac:dyDescent="0.25">
      <c r="A178" s="97" t="s">
        <v>163</v>
      </c>
      <c r="B178" s="97"/>
      <c r="C178" s="97"/>
      <c r="D178" s="9">
        <f>SUM(D175:D177)</f>
        <v>0</v>
      </c>
      <c r="E178" s="4">
        <f>SUM(E175:E177)</f>
        <v>9</v>
      </c>
    </row>
    <row r="179" spans="1:5" ht="80.099999999999994" customHeight="1" thickBot="1" x14ac:dyDescent="0.3">
      <c r="A179" s="14" t="s">
        <v>14</v>
      </c>
      <c r="B179" s="98" t="s">
        <v>376</v>
      </c>
      <c r="C179" s="98"/>
      <c r="D179" s="98"/>
    </row>
    <row r="180" spans="1:5" ht="29.25" customHeight="1" x14ac:dyDescent="0.25">
      <c r="A180" s="222" t="s">
        <v>174</v>
      </c>
      <c r="B180" s="223"/>
      <c r="C180" s="28" t="s">
        <v>127</v>
      </c>
      <c r="D180" s="46" t="s">
        <v>142</v>
      </c>
    </row>
    <row r="181" spans="1:5" ht="29.25" customHeight="1" thickBot="1" x14ac:dyDescent="0.3">
      <c r="A181" s="216"/>
      <c r="B181" s="217"/>
      <c r="C181" s="29">
        <f>D178</f>
        <v>0</v>
      </c>
      <c r="D181" s="60">
        <f>C181/9*100</f>
        <v>0</v>
      </c>
    </row>
    <row r="182" spans="1:5" ht="31.5" customHeight="1" x14ac:dyDescent="0.25">
      <c r="A182" s="187" t="s">
        <v>70</v>
      </c>
      <c r="B182" s="187"/>
      <c r="C182" s="187"/>
      <c r="D182" s="187"/>
    </row>
    <row r="183" spans="1:5" ht="29.25" customHeight="1" x14ac:dyDescent="0.25">
      <c r="A183" s="202" t="s">
        <v>404</v>
      </c>
      <c r="B183" s="202"/>
      <c r="C183" s="202"/>
      <c r="D183" s="17" t="s">
        <v>28</v>
      </c>
    </row>
    <row r="184" spans="1:5" ht="29.25" customHeight="1" x14ac:dyDescent="0.25">
      <c r="A184" s="202" t="s">
        <v>117</v>
      </c>
      <c r="B184" s="202"/>
      <c r="C184" s="202"/>
      <c r="D184" s="23" t="s">
        <v>10</v>
      </c>
    </row>
    <row r="185" spans="1:5" ht="26.1" customHeight="1" x14ac:dyDescent="0.25">
      <c r="A185" s="174" t="s">
        <v>71</v>
      </c>
      <c r="B185" s="174"/>
      <c r="C185" s="174"/>
      <c r="D185" s="63"/>
      <c r="E185" s="4">
        <v>3</v>
      </c>
    </row>
    <row r="186" spans="1:5" ht="26.1" customHeight="1" x14ac:dyDescent="0.25">
      <c r="A186" s="174" t="s">
        <v>72</v>
      </c>
      <c r="B186" s="174"/>
      <c r="C186" s="174"/>
      <c r="D186" s="63"/>
      <c r="E186" s="4">
        <v>3</v>
      </c>
    </row>
    <row r="187" spans="1:5" ht="26.1" customHeight="1" x14ac:dyDescent="0.25">
      <c r="A187" s="174" t="s">
        <v>73</v>
      </c>
      <c r="B187" s="174"/>
      <c r="C187" s="174"/>
      <c r="D187" s="63"/>
      <c r="E187" s="4">
        <v>3</v>
      </c>
    </row>
    <row r="188" spans="1:5" ht="26.1" customHeight="1" x14ac:dyDescent="0.25">
      <c r="A188" s="174" t="s">
        <v>74</v>
      </c>
      <c r="B188" s="174"/>
      <c r="C188" s="174"/>
      <c r="D188" s="63"/>
      <c r="E188" s="4">
        <v>3</v>
      </c>
    </row>
    <row r="189" spans="1:5" ht="26.1" customHeight="1" x14ac:dyDescent="0.25">
      <c r="A189" s="174" t="s">
        <v>75</v>
      </c>
      <c r="B189" s="174"/>
      <c r="C189" s="174"/>
      <c r="D189" s="63"/>
      <c r="E189" s="4">
        <v>3</v>
      </c>
    </row>
    <row r="190" spans="1:5" ht="26.1" customHeight="1" x14ac:dyDescent="0.25">
      <c r="A190" s="174" t="s">
        <v>76</v>
      </c>
      <c r="B190" s="174"/>
      <c r="C190" s="174"/>
      <c r="D190" s="63"/>
      <c r="E190" s="4">
        <v>3</v>
      </c>
    </row>
    <row r="191" spans="1:5" ht="26.1" customHeight="1" x14ac:dyDescent="0.25">
      <c r="A191" s="174" t="s">
        <v>77</v>
      </c>
      <c r="B191" s="174"/>
      <c r="C191" s="174"/>
      <c r="D191" s="63"/>
      <c r="E191" s="4">
        <v>3</v>
      </c>
    </row>
    <row r="192" spans="1:5" ht="26.1" customHeight="1" x14ac:dyDescent="0.25">
      <c r="A192" s="174" t="s">
        <v>78</v>
      </c>
      <c r="B192" s="174"/>
      <c r="C192" s="174"/>
      <c r="D192" s="63"/>
      <c r="E192" s="4">
        <v>3</v>
      </c>
    </row>
    <row r="193" spans="1:5" ht="26.1" customHeight="1" x14ac:dyDescent="0.25">
      <c r="A193" s="174" t="s">
        <v>79</v>
      </c>
      <c r="B193" s="174"/>
      <c r="C193" s="174"/>
      <c r="D193" s="63"/>
      <c r="E193" s="4">
        <v>3</v>
      </c>
    </row>
    <row r="194" spans="1:5" ht="26.1" customHeight="1" x14ac:dyDescent="0.25">
      <c r="A194" s="97" t="s">
        <v>164</v>
      </c>
      <c r="B194" s="97"/>
      <c r="C194" s="97"/>
      <c r="D194" s="9">
        <f>SUM(D185:D193)</f>
        <v>0</v>
      </c>
      <c r="E194" s="4">
        <f>SUM(E185:E193)</f>
        <v>27</v>
      </c>
    </row>
    <row r="195" spans="1:5" ht="80.099999999999994" customHeight="1" thickBot="1" x14ac:dyDescent="0.3">
      <c r="A195" s="41" t="s">
        <v>14</v>
      </c>
      <c r="B195" s="98" t="s">
        <v>376</v>
      </c>
      <c r="C195" s="98"/>
      <c r="D195" s="98"/>
    </row>
    <row r="196" spans="1:5" ht="29.25" customHeight="1" x14ac:dyDescent="0.25">
      <c r="A196" s="222" t="s">
        <v>176</v>
      </c>
      <c r="B196" s="223"/>
      <c r="C196" s="28" t="s">
        <v>127</v>
      </c>
      <c r="D196" s="46" t="s">
        <v>142</v>
      </c>
    </row>
    <row r="197" spans="1:5" ht="29.25" customHeight="1" thickBot="1" x14ac:dyDescent="0.3">
      <c r="A197" s="216"/>
      <c r="B197" s="217"/>
      <c r="C197" s="20">
        <f>D194</f>
        <v>0</v>
      </c>
      <c r="D197" s="21">
        <f>C197/27*100</f>
        <v>0</v>
      </c>
    </row>
    <row r="198" spans="1:5" ht="31.5" customHeight="1" x14ac:dyDescent="0.25">
      <c r="A198" s="187" t="s">
        <v>80</v>
      </c>
      <c r="B198" s="187"/>
      <c r="C198" s="187"/>
      <c r="D198" s="187"/>
    </row>
    <row r="199" spans="1:5" ht="29.25" customHeight="1" x14ac:dyDescent="0.25">
      <c r="A199" s="202" t="s">
        <v>407</v>
      </c>
      <c r="B199" s="202"/>
      <c r="C199" s="202"/>
      <c r="D199" s="17" t="s">
        <v>28</v>
      </c>
    </row>
    <row r="200" spans="1:5" ht="29.25" customHeight="1" x14ac:dyDescent="0.25">
      <c r="A200" s="202" t="s">
        <v>125</v>
      </c>
      <c r="B200" s="202"/>
      <c r="C200" s="202"/>
      <c r="D200" s="23" t="s">
        <v>10</v>
      </c>
    </row>
    <row r="201" spans="1:5" ht="26.1" customHeight="1" x14ac:dyDescent="0.25">
      <c r="A201" s="174" t="s">
        <v>81</v>
      </c>
      <c r="B201" s="174"/>
      <c r="C201" s="174"/>
      <c r="D201" s="63"/>
      <c r="E201" s="4">
        <v>3</v>
      </c>
    </row>
    <row r="202" spans="1:5" ht="26.1" customHeight="1" x14ac:dyDescent="0.25">
      <c r="A202" s="174" t="s">
        <v>82</v>
      </c>
      <c r="B202" s="174"/>
      <c r="C202" s="174"/>
      <c r="D202" s="63"/>
      <c r="E202" s="4">
        <v>3</v>
      </c>
    </row>
    <row r="203" spans="1:5" ht="26.1" customHeight="1" x14ac:dyDescent="0.25">
      <c r="A203" s="174" t="s">
        <v>83</v>
      </c>
      <c r="B203" s="174"/>
      <c r="C203" s="174"/>
      <c r="D203" s="63"/>
      <c r="E203" s="4">
        <v>3</v>
      </c>
    </row>
    <row r="204" spans="1:5" ht="26.1" customHeight="1" x14ac:dyDescent="0.25">
      <c r="A204" s="174" t="s">
        <v>84</v>
      </c>
      <c r="B204" s="174"/>
      <c r="C204" s="174"/>
      <c r="D204" s="63"/>
      <c r="E204" s="4">
        <v>3</v>
      </c>
    </row>
    <row r="205" spans="1:5" ht="26.1" customHeight="1" x14ac:dyDescent="0.25">
      <c r="A205" s="174" t="s">
        <v>85</v>
      </c>
      <c r="B205" s="174"/>
      <c r="C205" s="174"/>
      <c r="D205" s="63"/>
      <c r="E205" s="4">
        <v>3</v>
      </c>
    </row>
    <row r="206" spans="1:5" ht="26.1" customHeight="1" x14ac:dyDescent="0.25">
      <c r="A206" s="174" t="s">
        <v>86</v>
      </c>
      <c r="B206" s="174"/>
      <c r="C206" s="174"/>
      <c r="D206" s="63"/>
      <c r="E206" s="4">
        <v>3</v>
      </c>
    </row>
    <row r="207" spans="1:5" ht="26.1" customHeight="1" x14ac:dyDescent="0.25">
      <c r="A207" s="174" t="s">
        <v>87</v>
      </c>
      <c r="B207" s="174"/>
      <c r="C207" s="174"/>
      <c r="D207" s="63"/>
      <c r="E207" s="4">
        <v>3</v>
      </c>
    </row>
    <row r="208" spans="1:5" ht="26.1" customHeight="1" x14ac:dyDescent="0.25">
      <c r="A208" s="174" t="s">
        <v>88</v>
      </c>
      <c r="B208" s="174"/>
      <c r="C208" s="174"/>
      <c r="D208" s="63"/>
      <c r="E208" s="4">
        <v>3</v>
      </c>
    </row>
    <row r="209" spans="1:5" ht="26.1" customHeight="1" x14ac:dyDescent="0.25">
      <c r="A209" s="174" t="s">
        <v>89</v>
      </c>
      <c r="B209" s="174"/>
      <c r="C209" s="174"/>
      <c r="D209" s="63"/>
      <c r="E209" s="4">
        <v>3</v>
      </c>
    </row>
    <row r="210" spans="1:5" ht="26.1" customHeight="1" x14ac:dyDescent="0.25">
      <c r="A210" s="174" t="s">
        <v>90</v>
      </c>
      <c r="B210" s="174"/>
      <c r="C210" s="174"/>
      <c r="D210" s="63"/>
      <c r="E210" s="4">
        <v>3</v>
      </c>
    </row>
    <row r="211" spans="1:5" ht="26.1" customHeight="1" x14ac:dyDescent="0.25">
      <c r="A211" s="174" t="s">
        <v>91</v>
      </c>
      <c r="B211" s="174"/>
      <c r="C211" s="174"/>
      <c r="D211" s="63"/>
      <c r="E211" s="4">
        <v>3</v>
      </c>
    </row>
    <row r="212" spans="1:5" ht="26.1" customHeight="1" x14ac:dyDescent="0.25">
      <c r="A212" s="174" t="s">
        <v>92</v>
      </c>
      <c r="B212" s="174"/>
      <c r="C212" s="174"/>
      <c r="D212" s="63"/>
      <c r="E212" s="4">
        <v>3</v>
      </c>
    </row>
    <row r="213" spans="1:5" ht="26.1" customHeight="1" x14ac:dyDescent="0.25">
      <c r="A213" s="174" t="s">
        <v>93</v>
      </c>
      <c r="B213" s="174"/>
      <c r="C213" s="174"/>
      <c r="D213" s="63"/>
      <c r="E213" s="4">
        <v>3</v>
      </c>
    </row>
    <row r="214" spans="1:5" ht="26.1" customHeight="1" x14ac:dyDescent="0.25">
      <c r="A214" s="97" t="s">
        <v>165</v>
      </c>
      <c r="B214" s="97"/>
      <c r="C214" s="97"/>
      <c r="D214" s="9">
        <f>SUM(D201:D213)</f>
        <v>0</v>
      </c>
      <c r="E214" s="4">
        <f>SUM(E201:E213)</f>
        <v>39</v>
      </c>
    </row>
    <row r="215" spans="1:5" ht="80.099999999999994" customHeight="1" thickBot="1" x14ac:dyDescent="0.3">
      <c r="A215" s="41" t="s">
        <v>14</v>
      </c>
      <c r="B215" s="98" t="s">
        <v>376</v>
      </c>
      <c r="C215" s="98"/>
      <c r="D215" s="98"/>
    </row>
    <row r="216" spans="1:5" ht="29.25" customHeight="1" x14ac:dyDescent="0.25">
      <c r="A216" s="222" t="s">
        <v>177</v>
      </c>
      <c r="B216" s="223"/>
      <c r="C216" s="28" t="s">
        <v>127</v>
      </c>
      <c r="D216" s="46" t="s">
        <v>142</v>
      </c>
    </row>
    <row r="217" spans="1:5" ht="29.25" customHeight="1" thickBot="1" x14ac:dyDescent="0.3">
      <c r="A217" s="216"/>
      <c r="B217" s="217"/>
      <c r="C217" s="29">
        <f>D214</f>
        <v>0</v>
      </c>
      <c r="D217" s="21">
        <f>C217/39*100</f>
        <v>0</v>
      </c>
    </row>
    <row r="218" spans="1:5" ht="15" customHeight="1" thickBot="1" x14ac:dyDescent="0.3">
      <c r="A218" s="265"/>
      <c r="B218" s="230"/>
      <c r="C218" s="230"/>
      <c r="D218" s="231"/>
    </row>
    <row r="219" spans="1:5" ht="29.25" customHeight="1" x14ac:dyDescent="0.25">
      <c r="A219" s="222" t="s">
        <v>94</v>
      </c>
      <c r="B219" s="223"/>
      <c r="C219" s="28" t="s">
        <v>128</v>
      </c>
      <c r="D219" s="42" t="s">
        <v>147</v>
      </c>
    </row>
    <row r="220" spans="1:5" ht="29.25" customHeight="1" thickBot="1" x14ac:dyDescent="0.3">
      <c r="A220" s="216"/>
      <c r="B220" s="217"/>
      <c r="C220" s="37">
        <f>C171+C181+C197+C217</f>
        <v>0</v>
      </c>
      <c r="D220" s="35">
        <f>C220/87*100</f>
        <v>0</v>
      </c>
      <c r="E220" s="4">
        <f>E168+E178+E194+E214</f>
        <v>87</v>
      </c>
    </row>
    <row r="221" spans="1:5" ht="15" customHeight="1" thickBot="1" x14ac:dyDescent="0.3">
      <c r="A221" s="227"/>
      <c r="B221" s="228"/>
      <c r="C221" s="228"/>
      <c r="D221" s="229"/>
    </row>
    <row r="222" spans="1:5" ht="29.25" customHeight="1" x14ac:dyDescent="0.25">
      <c r="A222" s="239" t="s">
        <v>422</v>
      </c>
      <c r="B222" s="239"/>
      <c r="C222" s="239"/>
      <c r="D222" s="239"/>
    </row>
    <row r="223" spans="1:5" ht="64.5" customHeight="1" x14ac:dyDescent="0.25">
      <c r="A223" s="226" t="s">
        <v>419</v>
      </c>
      <c r="B223" s="226"/>
      <c r="C223" s="226"/>
      <c r="D223" s="226"/>
    </row>
    <row r="224" spans="1:5" ht="29.25" customHeight="1" x14ac:dyDescent="0.25">
      <c r="A224" s="202" t="s">
        <v>423</v>
      </c>
      <c r="B224" s="202"/>
      <c r="C224" s="202"/>
      <c r="D224" s="17" t="s">
        <v>28</v>
      </c>
    </row>
    <row r="225" spans="1:5" ht="29.25" customHeight="1" x14ac:dyDescent="0.25">
      <c r="A225" s="202" t="s">
        <v>117</v>
      </c>
      <c r="B225" s="202"/>
      <c r="C225" s="202"/>
      <c r="D225" s="23" t="s">
        <v>10</v>
      </c>
    </row>
    <row r="226" spans="1:5" ht="26.1" customHeight="1" x14ac:dyDescent="0.25">
      <c r="A226" s="243" t="s">
        <v>408</v>
      </c>
      <c r="B226" s="244"/>
      <c r="C226" s="245"/>
      <c r="D226" s="63"/>
      <c r="E226" s="4">
        <v>3</v>
      </c>
    </row>
    <row r="227" spans="1:5" ht="26.1" customHeight="1" x14ac:dyDescent="0.25">
      <c r="A227" s="243" t="s">
        <v>409</v>
      </c>
      <c r="B227" s="244"/>
      <c r="C227" s="245"/>
      <c r="D227" s="63"/>
      <c r="E227" s="4">
        <v>3</v>
      </c>
    </row>
    <row r="228" spans="1:5" ht="26.1" customHeight="1" x14ac:dyDescent="0.25">
      <c r="A228" s="243" t="s">
        <v>410</v>
      </c>
      <c r="B228" s="244"/>
      <c r="C228" s="245"/>
      <c r="D228" s="63"/>
      <c r="E228" s="4">
        <v>3</v>
      </c>
    </row>
    <row r="229" spans="1:5" ht="26.1" customHeight="1" x14ac:dyDescent="0.25">
      <c r="A229" s="243" t="s">
        <v>411</v>
      </c>
      <c r="B229" s="244"/>
      <c r="C229" s="245"/>
      <c r="D229" s="63"/>
      <c r="E229" s="4">
        <v>3</v>
      </c>
    </row>
    <row r="230" spans="1:5" ht="26.1" customHeight="1" x14ac:dyDescent="0.25">
      <c r="A230" s="243" t="s">
        <v>412</v>
      </c>
      <c r="B230" s="244"/>
      <c r="C230" s="245"/>
      <c r="D230" s="63"/>
      <c r="E230" s="4">
        <v>3</v>
      </c>
    </row>
    <row r="231" spans="1:5" ht="26.1" customHeight="1" x14ac:dyDescent="0.25">
      <c r="A231" s="243" t="s">
        <v>413</v>
      </c>
      <c r="B231" s="244"/>
      <c r="C231" s="245"/>
      <c r="D231" s="63"/>
      <c r="E231" s="4">
        <v>3</v>
      </c>
    </row>
    <row r="232" spans="1:5" ht="26.1" customHeight="1" x14ac:dyDescent="0.25">
      <c r="A232" s="243" t="s">
        <v>414</v>
      </c>
      <c r="B232" s="244"/>
      <c r="C232" s="245"/>
      <c r="D232" s="63"/>
      <c r="E232" s="4">
        <v>3</v>
      </c>
    </row>
    <row r="233" spans="1:5" ht="26.1" customHeight="1" x14ac:dyDescent="0.25">
      <c r="A233" s="243" t="s">
        <v>415</v>
      </c>
      <c r="B233" s="244"/>
      <c r="C233" s="245"/>
      <c r="D233" s="63"/>
      <c r="E233" s="4">
        <v>3</v>
      </c>
    </row>
    <row r="234" spans="1:5" ht="26.1" customHeight="1" x14ac:dyDescent="0.25">
      <c r="A234" s="243" t="s">
        <v>416</v>
      </c>
      <c r="B234" s="244"/>
      <c r="C234" s="245"/>
      <c r="D234" s="63"/>
      <c r="E234" s="4">
        <v>3</v>
      </c>
    </row>
    <row r="235" spans="1:5" ht="26.1" customHeight="1" x14ac:dyDescent="0.25">
      <c r="A235" s="243" t="s">
        <v>417</v>
      </c>
      <c r="B235" s="244"/>
      <c r="C235" s="245"/>
      <c r="D235" s="63"/>
      <c r="E235" s="4">
        <v>3</v>
      </c>
    </row>
    <row r="236" spans="1:5" ht="26.1" customHeight="1" x14ac:dyDescent="0.25">
      <c r="A236" s="243" t="s">
        <v>418</v>
      </c>
      <c r="B236" s="244"/>
      <c r="C236" s="245"/>
      <c r="D236" s="63"/>
      <c r="E236" s="4">
        <v>3</v>
      </c>
    </row>
    <row r="237" spans="1:5" ht="26.1" customHeight="1" x14ac:dyDescent="0.25">
      <c r="A237" s="97" t="s">
        <v>166</v>
      </c>
      <c r="B237" s="97"/>
      <c r="C237" s="97"/>
      <c r="D237" s="9">
        <f>SUM(D226:D236)</f>
        <v>0</v>
      </c>
      <c r="E237" s="4">
        <f>SUM(E226:E236)</f>
        <v>33</v>
      </c>
    </row>
    <row r="238" spans="1:5" ht="80.099999999999994" customHeight="1" thickBot="1" x14ac:dyDescent="0.3">
      <c r="A238" s="19" t="s">
        <v>14</v>
      </c>
      <c r="B238" s="98" t="s">
        <v>376</v>
      </c>
      <c r="C238" s="98"/>
      <c r="D238" s="98"/>
    </row>
    <row r="239" spans="1:5" ht="29.25" customHeight="1" x14ac:dyDescent="0.25">
      <c r="A239" s="214" t="s">
        <v>420</v>
      </c>
      <c r="B239" s="215"/>
      <c r="C239" s="28" t="s">
        <v>127</v>
      </c>
      <c r="D239" s="46" t="s">
        <v>142</v>
      </c>
    </row>
    <row r="240" spans="1:5" ht="29.25" customHeight="1" thickBot="1" x14ac:dyDescent="0.3">
      <c r="A240" s="216"/>
      <c r="B240" s="217"/>
      <c r="C240" s="29">
        <f>D237</f>
        <v>0</v>
      </c>
      <c r="D240" s="21">
        <f>C240/33*100</f>
        <v>0</v>
      </c>
    </row>
    <row r="241" spans="1:5" ht="15" customHeight="1" thickBot="1" x14ac:dyDescent="0.3">
      <c r="A241" s="30"/>
      <c r="B241" s="230"/>
      <c r="C241" s="230"/>
      <c r="D241" s="231"/>
    </row>
    <row r="242" spans="1:5" ht="72.75" customHeight="1" x14ac:dyDescent="0.25">
      <c r="A242" s="222" t="s">
        <v>95</v>
      </c>
      <c r="B242" s="223"/>
      <c r="C242" s="28" t="s">
        <v>128</v>
      </c>
      <c r="D242" s="42" t="s">
        <v>147</v>
      </c>
    </row>
    <row r="243" spans="1:5" ht="29.25" customHeight="1" thickBot="1" x14ac:dyDescent="0.3">
      <c r="A243" s="216"/>
      <c r="B243" s="217"/>
      <c r="C243" s="34">
        <f>C240</f>
        <v>0</v>
      </c>
      <c r="D243" s="35">
        <f>C243/33*100</f>
        <v>0</v>
      </c>
    </row>
    <row r="244" spans="1:5" ht="15" customHeight="1" thickBot="1" x14ac:dyDescent="0.3">
      <c r="A244" s="267"/>
      <c r="B244" s="267"/>
      <c r="C244" s="267"/>
      <c r="D244" s="267"/>
    </row>
    <row r="245" spans="1:5" ht="29.25" customHeight="1" x14ac:dyDescent="0.25">
      <c r="A245" s="239" t="s">
        <v>96</v>
      </c>
      <c r="B245" s="239"/>
      <c r="C245" s="239"/>
      <c r="D245" s="239"/>
    </row>
    <row r="246" spans="1:5" ht="50.25" customHeight="1" x14ac:dyDescent="0.25">
      <c r="A246" s="226" t="s">
        <v>119</v>
      </c>
      <c r="B246" s="226"/>
      <c r="C246" s="226"/>
      <c r="D246" s="226"/>
    </row>
    <row r="247" spans="1:5" ht="26.1" customHeight="1" x14ac:dyDescent="0.25">
      <c r="A247" s="202" t="s">
        <v>150</v>
      </c>
      <c r="B247" s="202"/>
      <c r="C247" s="202"/>
      <c r="D247" s="17" t="s">
        <v>28</v>
      </c>
    </row>
    <row r="248" spans="1:5" ht="26.1" customHeight="1" x14ac:dyDescent="0.25">
      <c r="A248" s="202" t="s">
        <v>125</v>
      </c>
      <c r="B248" s="202"/>
      <c r="C248" s="202"/>
      <c r="D248" s="23" t="s">
        <v>10</v>
      </c>
    </row>
    <row r="249" spans="1:5" ht="26.1" customHeight="1" x14ac:dyDescent="0.25">
      <c r="A249" s="174" t="s">
        <v>97</v>
      </c>
      <c r="B249" s="174"/>
      <c r="C249" s="174"/>
      <c r="D249" s="63"/>
      <c r="E249" s="4">
        <v>3</v>
      </c>
    </row>
    <row r="250" spans="1:5" ht="26.1" customHeight="1" x14ac:dyDescent="0.25">
      <c r="A250" s="174" t="s">
        <v>98</v>
      </c>
      <c r="B250" s="174"/>
      <c r="C250" s="174"/>
      <c r="D250" s="63"/>
      <c r="E250" s="4">
        <v>3</v>
      </c>
    </row>
    <row r="251" spans="1:5" ht="26.1" customHeight="1" x14ac:dyDescent="0.25">
      <c r="A251" s="97" t="s">
        <v>167</v>
      </c>
      <c r="B251" s="97"/>
      <c r="C251" s="97"/>
      <c r="D251" s="9">
        <f>SUM(D249:D250)</f>
        <v>0</v>
      </c>
      <c r="E251" s="4">
        <f>SUM(E249:E250)</f>
        <v>6</v>
      </c>
    </row>
    <row r="252" spans="1:5" ht="80.099999999999994" customHeight="1" thickBot="1" x14ac:dyDescent="0.3">
      <c r="A252" s="31" t="s">
        <v>14</v>
      </c>
      <c r="B252" s="98" t="s">
        <v>376</v>
      </c>
      <c r="C252" s="98"/>
      <c r="D252" s="98"/>
    </row>
    <row r="253" spans="1:5" ht="29.25" customHeight="1" x14ac:dyDescent="0.25">
      <c r="A253" s="222" t="s">
        <v>178</v>
      </c>
      <c r="B253" s="223"/>
      <c r="C253" s="28" t="s">
        <v>127</v>
      </c>
      <c r="D253" s="46" t="s">
        <v>142</v>
      </c>
    </row>
    <row r="254" spans="1:5" ht="29.25" customHeight="1" thickBot="1" x14ac:dyDescent="0.3">
      <c r="A254" s="216"/>
      <c r="B254" s="217"/>
      <c r="C254" s="57">
        <f>D251</f>
        <v>0</v>
      </c>
      <c r="D254" s="21">
        <f>C254/6*100</f>
        <v>0</v>
      </c>
    </row>
    <row r="255" spans="1:5" ht="15" customHeight="1" thickBot="1" x14ac:dyDescent="0.3">
      <c r="A255" s="262"/>
      <c r="B255" s="263"/>
      <c r="C255" s="263"/>
      <c r="D255" s="264"/>
    </row>
    <row r="256" spans="1:5" ht="29.25" customHeight="1" x14ac:dyDescent="0.25">
      <c r="A256" s="222" t="s">
        <v>120</v>
      </c>
      <c r="B256" s="223"/>
      <c r="C256" s="28" t="s">
        <v>128</v>
      </c>
      <c r="D256" s="42" t="s">
        <v>147</v>
      </c>
    </row>
    <row r="257" spans="1:5" ht="29.25" customHeight="1" thickBot="1" x14ac:dyDescent="0.3">
      <c r="A257" s="216"/>
      <c r="B257" s="217"/>
      <c r="C257" s="37">
        <f>C254</f>
        <v>0</v>
      </c>
      <c r="D257" s="35">
        <f>C257/6*100</f>
        <v>0</v>
      </c>
    </row>
    <row r="258" spans="1:5" ht="15" customHeight="1" thickBot="1" x14ac:dyDescent="0.3">
      <c r="A258" s="227"/>
      <c r="B258" s="228"/>
      <c r="C258" s="228"/>
      <c r="D258" s="229"/>
    </row>
    <row r="259" spans="1:5" ht="29.25" customHeight="1" thickBot="1" x14ac:dyDescent="0.3">
      <c r="A259" s="271" t="s">
        <v>121</v>
      </c>
      <c r="B259" s="272"/>
      <c r="C259" s="38" t="s">
        <v>116</v>
      </c>
      <c r="D259" s="39" t="s">
        <v>143</v>
      </c>
      <c r="E259" s="4">
        <f>E109+E125+E137+E152+E168+E178+E194+E214+E237+E251</f>
        <v>225</v>
      </c>
    </row>
    <row r="260" spans="1:5" ht="36.75" customHeight="1" x14ac:dyDescent="0.25">
      <c r="A260" s="256" t="s">
        <v>377</v>
      </c>
      <c r="B260" s="257"/>
      <c r="C260" s="269">
        <f>C158+C220+C243+C257</f>
        <v>0</v>
      </c>
      <c r="D260" s="260">
        <f>C260/225*100</f>
        <v>0</v>
      </c>
    </row>
    <row r="261" spans="1:5" ht="36.75" customHeight="1" thickBot="1" x14ac:dyDescent="0.3">
      <c r="A261" s="183" t="s">
        <v>378</v>
      </c>
      <c r="B261" s="184"/>
      <c r="C261" s="270"/>
      <c r="D261" s="261"/>
    </row>
    <row r="262" spans="1:5" ht="15" customHeight="1" thickBot="1" x14ac:dyDescent="0.3">
      <c r="A262" s="265"/>
      <c r="B262" s="230"/>
      <c r="C262" s="230"/>
      <c r="D262" s="231"/>
    </row>
    <row r="263" spans="1:5" ht="29.25" customHeight="1" thickBot="1" x14ac:dyDescent="0.3">
      <c r="A263" s="108" t="s">
        <v>149</v>
      </c>
      <c r="B263" s="108"/>
      <c r="C263" s="108"/>
      <c r="D263" s="108"/>
    </row>
    <row r="264" spans="1:5" ht="29.25" customHeight="1" thickBot="1" x14ac:dyDescent="0.3">
      <c r="A264" s="240" t="s">
        <v>8</v>
      </c>
      <c r="B264" s="240"/>
      <c r="C264" s="240"/>
      <c r="D264" s="240"/>
    </row>
    <row r="265" spans="1:5" ht="29.25" customHeight="1" x14ac:dyDescent="0.25">
      <c r="A265" s="266" t="s">
        <v>99</v>
      </c>
      <c r="B265" s="254"/>
      <c r="C265" s="254" t="s">
        <v>100</v>
      </c>
      <c r="D265" s="255"/>
    </row>
    <row r="266" spans="1:5" ht="29.25" customHeight="1" x14ac:dyDescent="0.25">
      <c r="A266" s="250" t="s">
        <v>101</v>
      </c>
      <c r="B266" s="251"/>
      <c r="C266" s="118" t="s">
        <v>102</v>
      </c>
      <c r="D266" s="119"/>
    </row>
    <row r="267" spans="1:5" ht="29.25" customHeight="1" thickBot="1" x14ac:dyDescent="0.3">
      <c r="A267" s="252" t="s">
        <v>103</v>
      </c>
      <c r="B267" s="253"/>
      <c r="C267" s="105" t="s">
        <v>104</v>
      </c>
      <c r="D267" s="106"/>
    </row>
    <row r="268" spans="1:5" ht="33.75" customHeight="1" thickBot="1" x14ac:dyDescent="0.3">
      <c r="A268" s="185" t="s">
        <v>168</v>
      </c>
      <c r="B268" s="185"/>
      <c r="C268" s="185"/>
      <c r="D268" s="185"/>
    </row>
    <row r="269" spans="1:5" ht="29.25" customHeight="1" thickBot="1" x14ac:dyDescent="0.3">
      <c r="A269" s="54" t="s">
        <v>105</v>
      </c>
      <c r="B269" s="55" t="s">
        <v>106</v>
      </c>
      <c r="C269" s="55" t="s">
        <v>169</v>
      </c>
      <c r="D269" s="56" t="s">
        <v>170</v>
      </c>
    </row>
    <row r="270" spans="1:5" ht="29.25" customHeight="1" x14ac:dyDescent="0.25">
      <c r="A270" s="51" t="s">
        <v>107</v>
      </c>
      <c r="B270" s="52">
        <v>1</v>
      </c>
      <c r="C270" s="52" t="e">
        <f>C62</f>
        <v>#VALUE!</v>
      </c>
      <c r="D270" s="53" t="e">
        <f>D62</f>
        <v>#VALUE!</v>
      </c>
    </row>
    <row r="271" spans="1:5" ht="29.25" customHeight="1" x14ac:dyDescent="0.25">
      <c r="A271" s="48" t="s">
        <v>108</v>
      </c>
      <c r="B271" s="32">
        <v>1</v>
      </c>
      <c r="C271" s="32">
        <f>C82</f>
        <v>0</v>
      </c>
      <c r="D271" s="49">
        <f>D82</f>
        <v>0</v>
      </c>
    </row>
    <row r="272" spans="1:5" ht="29.25" customHeight="1" thickBot="1" x14ac:dyDescent="0.3">
      <c r="A272" s="50" t="s">
        <v>109</v>
      </c>
      <c r="B272" s="20">
        <v>3</v>
      </c>
      <c r="C272" s="20">
        <f>C260</f>
        <v>0</v>
      </c>
      <c r="D272" s="21">
        <f>D260</f>
        <v>0</v>
      </c>
    </row>
    <row r="273" spans="1:7" ht="15" customHeight="1" thickBot="1" x14ac:dyDescent="0.3">
      <c r="A273" s="232"/>
      <c r="B273" s="232"/>
      <c r="C273" s="232"/>
      <c r="D273" s="232"/>
    </row>
    <row r="274" spans="1:7" ht="42" customHeight="1" thickBot="1" x14ac:dyDescent="0.3">
      <c r="A274" s="233" t="s">
        <v>110</v>
      </c>
      <c r="B274" s="233"/>
      <c r="C274" s="83" t="e">
        <f>IF(D274&gt;50,"SATISFATÓRIO","INSATISFATÓRIO")</f>
        <v>#VALUE!</v>
      </c>
      <c r="D274" s="84" t="e">
        <f>((C270/12*1)+(C271/30*1)+(C272/225*3))/5*100</f>
        <v>#VALUE!</v>
      </c>
    </row>
    <row r="275" spans="1:7" ht="15" customHeight="1" thickBot="1" x14ac:dyDescent="0.3">
      <c r="A275" s="234"/>
      <c r="B275" s="234"/>
      <c r="C275" s="234"/>
      <c r="D275" s="234"/>
    </row>
    <row r="276" spans="1:7" ht="29.25" customHeight="1" x14ac:dyDescent="0.25">
      <c r="A276" s="247" t="s">
        <v>148</v>
      </c>
      <c r="B276" s="247"/>
      <c r="C276" s="247"/>
      <c r="D276" s="247"/>
    </row>
    <row r="277" spans="1:7" ht="29.25" customHeight="1" x14ac:dyDescent="0.25">
      <c r="A277" s="224" t="s">
        <v>111</v>
      </c>
      <c r="B277" s="224"/>
      <c r="C277" s="224"/>
      <c r="D277" s="224"/>
    </row>
    <row r="278" spans="1:7" ht="29.25" customHeight="1" thickBot="1" x14ac:dyDescent="0.3">
      <c r="A278" s="268"/>
      <c r="B278" s="268"/>
      <c r="C278" s="268"/>
      <c r="D278" s="268"/>
    </row>
    <row r="279" spans="1:7" ht="29.25" customHeight="1" x14ac:dyDescent="0.25">
      <c r="A279" s="249" t="s">
        <v>112</v>
      </c>
      <c r="B279" s="249"/>
      <c r="C279" s="249"/>
      <c r="D279" s="249"/>
    </row>
    <row r="280" spans="1:7" ht="29.25" customHeight="1" thickBot="1" x14ac:dyDescent="0.3">
      <c r="A280" s="268"/>
      <c r="B280" s="268"/>
      <c r="C280" s="268"/>
      <c r="D280" s="268"/>
    </row>
    <row r="281" spans="1:7" ht="29.25" customHeight="1" x14ac:dyDescent="0.25">
      <c r="A281" s="303" t="s">
        <v>113</v>
      </c>
      <c r="B281" s="304"/>
      <c r="C281" s="304"/>
      <c r="D281" s="305"/>
    </row>
    <row r="282" spans="1:7" ht="29.25" customHeight="1" thickBot="1" x14ac:dyDescent="0.3">
      <c r="A282" s="78" t="s">
        <v>204</v>
      </c>
      <c r="B282" s="85"/>
      <c r="C282" s="79" t="s">
        <v>196</v>
      </c>
      <c r="D282" s="86"/>
    </row>
    <row r="283" spans="1:7" ht="29.25" customHeight="1" x14ac:dyDescent="0.25">
      <c r="A283" s="303" t="s">
        <v>189</v>
      </c>
      <c r="B283" s="304"/>
      <c r="C283" s="304"/>
      <c r="D283" s="305"/>
    </row>
    <row r="284" spans="1:7" ht="29.25" customHeight="1" x14ac:dyDescent="0.25">
      <c r="A284" s="78" t="s">
        <v>202</v>
      </c>
      <c r="B284" s="87"/>
      <c r="C284" s="80" t="s">
        <v>196</v>
      </c>
      <c r="D284" s="88"/>
    </row>
    <row r="285" spans="1:7" ht="15" customHeight="1" x14ac:dyDescent="0.25">
      <c r="A285" s="306"/>
      <c r="B285" s="307"/>
      <c r="C285" s="308"/>
      <c r="D285" s="309"/>
    </row>
    <row r="286" spans="1:7" ht="27" customHeight="1" thickBot="1" x14ac:dyDescent="0.3">
      <c r="A286" s="339" t="s">
        <v>194</v>
      </c>
      <c r="B286" s="340"/>
      <c r="C286" s="340"/>
      <c r="D286" s="341"/>
    </row>
    <row r="287" spans="1:7" ht="15" customHeight="1" x14ac:dyDescent="0.25">
      <c r="A287" s="342" t="s">
        <v>197</v>
      </c>
      <c r="B287" s="343"/>
      <c r="C287" s="343"/>
      <c r="D287" s="344"/>
    </row>
    <row r="288" spans="1:7" ht="95.1" customHeight="1" thickBot="1" x14ac:dyDescent="0.3">
      <c r="A288" s="345"/>
      <c r="B288" s="337"/>
      <c r="C288" s="337"/>
      <c r="D288" s="338"/>
      <c r="G288" t="s">
        <v>201</v>
      </c>
    </row>
    <row r="289" spans="1:4" ht="15.95" customHeight="1" thickBot="1" x14ac:dyDescent="0.3">
      <c r="A289" s="310" t="s">
        <v>203</v>
      </c>
      <c r="B289" s="311"/>
      <c r="C289" s="311"/>
      <c r="D289" s="312"/>
    </row>
    <row r="290" spans="1:4" ht="26.1" customHeight="1" x14ac:dyDescent="0.25">
      <c r="A290" s="323"/>
      <c r="B290" s="324"/>
      <c r="C290" s="324"/>
      <c r="D290" s="325"/>
    </row>
    <row r="291" spans="1:4" ht="26.1" customHeight="1" x14ac:dyDescent="0.25">
      <c r="A291" s="306" t="s">
        <v>198</v>
      </c>
      <c r="B291" s="307"/>
      <c r="C291" s="307"/>
      <c r="D291" s="309"/>
    </row>
    <row r="292" spans="1:4" ht="26.1" customHeight="1" x14ac:dyDescent="0.25">
      <c r="A292" s="319"/>
      <c r="B292" s="320"/>
      <c r="C292" s="321"/>
      <c r="D292" s="322"/>
    </row>
    <row r="293" spans="1:4" ht="26.1" customHeight="1" x14ac:dyDescent="0.25">
      <c r="A293" s="316" t="s">
        <v>199</v>
      </c>
      <c r="B293" s="317"/>
      <c r="C293" s="317" t="s">
        <v>200</v>
      </c>
      <c r="D293" s="318"/>
    </row>
    <row r="294" spans="1:4" ht="15" customHeight="1" x14ac:dyDescent="0.25">
      <c r="A294" s="313"/>
      <c r="B294" s="314"/>
      <c r="C294" s="314"/>
      <c r="D294" s="315"/>
    </row>
    <row r="295" spans="1:4" ht="26.1" customHeight="1" x14ac:dyDescent="0.25">
      <c r="A295" s="81" t="s">
        <v>114</v>
      </c>
      <c r="B295" s="333"/>
      <c r="C295" s="334"/>
      <c r="D295" s="335"/>
    </row>
    <row r="296" spans="1:4" ht="26.1" customHeight="1" x14ac:dyDescent="0.25">
      <c r="A296" s="81" t="s">
        <v>195</v>
      </c>
      <c r="B296" s="333"/>
      <c r="C296" s="334"/>
      <c r="D296" s="335"/>
    </row>
    <row r="297" spans="1:4" ht="26.1" customHeight="1" thickBot="1" x14ac:dyDescent="0.3">
      <c r="A297" s="82" t="s">
        <v>196</v>
      </c>
      <c r="B297" s="336"/>
      <c r="C297" s="337"/>
      <c r="D297" s="338"/>
    </row>
  </sheetData>
  <sheetProtection algorithmName="SHA-512" hashValue="3qTJ9KSO7OP0BjNrhoV3zLD/FZxkqUSzYOu+rxkodu9v1px5opH6ZTfsIOp3eCrLGM4JDPOtycusGzwvEDokxw==" saltValue="NaiOXDR0wQPUjat33CQkBA==" spinCount="100000" sheet="1" formatRows="0"/>
  <mergeCells count="291">
    <mergeCell ref="A1:D1"/>
    <mergeCell ref="B241:D241"/>
    <mergeCell ref="A242:B243"/>
    <mergeCell ref="A205:C205"/>
    <mergeCell ref="A206:C206"/>
    <mergeCell ref="A207:C207"/>
    <mergeCell ref="B295:D295"/>
    <mergeCell ref="B296:D296"/>
    <mergeCell ref="B297:D297"/>
    <mergeCell ref="A286:D286"/>
    <mergeCell ref="A287:D287"/>
    <mergeCell ref="A288:D288"/>
    <mergeCell ref="A231:C231"/>
    <mergeCell ref="A236:C236"/>
    <mergeCell ref="A255:D255"/>
    <mergeCell ref="A267:B267"/>
    <mergeCell ref="A273:D273"/>
    <mergeCell ref="A268:D268"/>
    <mergeCell ref="A261:B261"/>
    <mergeCell ref="A262:D262"/>
    <mergeCell ref="A263:D263"/>
    <mergeCell ref="A264:D264"/>
    <mergeCell ref="A265:B265"/>
    <mergeCell ref="C265:D265"/>
    <mergeCell ref="A208:C208"/>
    <mergeCell ref="A209:C209"/>
    <mergeCell ref="A210:C210"/>
    <mergeCell ref="A211:C211"/>
    <mergeCell ref="A212:C212"/>
    <mergeCell ref="A213:C213"/>
    <mergeCell ref="A193:C193"/>
    <mergeCell ref="A194:C194"/>
    <mergeCell ref="A192:C192"/>
    <mergeCell ref="A202:C202"/>
    <mergeCell ref="A203:C203"/>
    <mergeCell ref="A204:C204"/>
    <mergeCell ref="A185:C185"/>
    <mergeCell ref="A186:C186"/>
    <mergeCell ref="A166:C166"/>
    <mergeCell ref="A167:C167"/>
    <mergeCell ref="A168:C168"/>
    <mergeCell ref="A183:C183"/>
    <mergeCell ref="A184:C184"/>
    <mergeCell ref="A176:C176"/>
    <mergeCell ref="A177:C177"/>
    <mergeCell ref="A178:C178"/>
    <mergeCell ref="B169:D169"/>
    <mergeCell ref="A170:B171"/>
    <mergeCell ref="A182:D182"/>
    <mergeCell ref="A161:D161"/>
    <mergeCell ref="A162:C162"/>
    <mergeCell ref="A135:C135"/>
    <mergeCell ref="A136:C136"/>
    <mergeCell ref="A137:C137"/>
    <mergeCell ref="A125:C125"/>
    <mergeCell ref="B126:D126"/>
    <mergeCell ref="A127:B128"/>
    <mergeCell ref="A129:D129"/>
    <mergeCell ref="A130:D130"/>
    <mergeCell ref="A131:C131"/>
    <mergeCell ref="A132:C132"/>
    <mergeCell ref="A133:C133"/>
    <mergeCell ref="B138:D138"/>
    <mergeCell ref="A139:B140"/>
    <mergeCell ref="A150:C150"/>
    <mergeCell ref="A151:C151"/>
    <mergeCell ref="A152:C152"/>
    <mergeCell ref="B153:D153"/>
    <mergeCell ref="A154:B155"/>
    <mergeCell ref="A157:B158"/>
    <mergeCell ref="A159:D159"/>
    <mergeCell ref="A160:D160"/>
    <mergeCell ref="A134:C134"/>
    <mergeCell ref="B110:D110"/>
    <mergeCell ref="A111:B112"/>
    <mergeCell ref="A124:C124"/>
    <mergeCell ref="A115:C115"/>
    <mergeCell ref="A116:C116"/>
    <mergeCell ref="A117:C117"/>
    <mergeCell ref="A118:C118"/>
    <mergeCell ref="A119:C119"/>
    <mergeCell ref="A113:D113"/>
    <mergeCell ref="A114:D114"/>
    <mergeCell ref="A120:C120"/>
    <mergeCell ref="A121:C121"/>
    <mergeCell ref="A122:C122"/>
    <mergeCell ref="A123:C123"/>
    <mergeCell ref="A87:D87"/>
    <mergeCell ref="A88:D88"/>
    <mergeCell ref="A89:D89"/>
    <mergeCell ref="A90:D90"/>
    <mergeCell ref="A109:C109"/>
    <mergeCell ref="A101:C101"/>
    <mergeCell ref="A102:C102"/>
    <mergeCell ref="A103:C103"/>
    <mergeCell ref="A104:C104"/>
    <mergeCell ref="A105:C105"/>
    <mergeCell ref="A106:C106"/>
    <mergeCell ref="A107:C107"/>
    <mergeCell ref="A108:C108"/>
    <mergeCell ref="A61:B61"/>
    <mergeCell ref="A84:D84"/>
    <mergeCell ref="A67:C67"/>
    <mergeCell ref="A68:C68"/>
    <mergeCell ref="A80:D80"/>
    <mergeCell ref="A69:C69"/>
    <mergeCell ref="A70:C70"/>
    <mergeCell ref="A71:C71"/>
    <mergeCell ref="A72:C72"/>
    <mergeCell ref="A63:B63"/>
    <mergeCell ref="A64:D64"/>
    <mergeCell ref="A65:D65"/>
    <mergeCell ref="A66:D66"/>
    <mergeCell ref="A62:B62"/>
    <mergeCell ref="C62:C63"/>
    <mergeCell ref="D62:D63"/>
    <mergeCell ref="A82:B82"/>
    <mergeCell ref="C82:C83"/>
    <mergeCell ref="D82:D83"/>
    <mergeCell ref="A73:C73"/>
    <mergeCell ref="A74:C74"/>
    <mergeCell ref="A75:C75"/>
    <mergeCell ref="A76:C76"/>
    <mergeCell ref="A77:C77"/>
    <mergeCell ref="A60:D60"/>
    <mergeCell ref="A49:C49"/>
    <mergeCell ref="A50:C50"/>
    <mergeCell ref="A51:C51"/>
    <mergeCell ref="A55:C55"/>
    <mergeCell ref="A56:C56"/>
    <mergeCell ref="A57:C57"/>
    <mergeCell ref="A58:C58"/>
    <mergeCell ref="B59:D59"/>
    <mergeCell ref="A41:C41"/>
    <mergeCell ref="A43:C43"/>
    <mergeCell ref="A44:C44"/>
    <mergeCell ref="A47:C47"/>
    <mergeCell ref="A46:C46"/>
    <mergeCell ref="A53:C53"/>
    <mergeCell ref="A54:C54"/>
    <mergeCell ref="A37:C37"/>
    <mergeCell ref="A40:C40"/>
    <mergeCell ref="A42:C42"/>
    <mergeCell ref="B45:D45"/>
    <mergeCell ref="A48:C48"/>
    <mergeCell ref="B52:D52"/>
    <mergeCell ref="A25:B25"/>
    <mergeCell ref="C25:D25"/>
    <mergeCell ref="A26:B26"/>
    <mergeCell ref="A33:C33"/>
    <mergeCell ref="A35:C35"/>
    <mergeCell ref="A36:C36"/>
    <mergeCell ref="A39:C39"/>
    <mergeCell ref="B38:D38"/>
    <mergeCell ref="C26:D26"/>
    <mergeCell ref="A27:B27"/>
    <mergeCell ref="C27:D27"/>
    <mergeCell ref="A28:B28"/>
    <mergeCell ref="C28:D28"/>
    <mergeCell ref="A29:D29"/>
    <mergeCell ref="A30:D30"/>
    <mergeCell ref="A31:D31"/>
    <mergeCell ref="A34:C34"/>
    <mergeCell ref="A32:C32"/>
    <mergeCell ref="A16:D16"/>
    <mergeCell ref="B14:D14"/>
    <mergeCell ref="B17:D17"/>
    <mergeCell ref="A19:D19"/>
    <mergeCell ref="A24:B24"/>
    <mergeCell ref="C24:D24"/>
    <mergeCell ref="A21:D21"/>
    <mergeCell ref="A22:D22"/>
    <mergeCell ref="A23:D23"/>
    <mergeCell ref="B20:D20"/>
    <mergeCell ref="B15:D15"/>
    <mergeCell ref="B18:D18"/>
    <mergeCell ref="B13:D13"/>
    <mergeCell ref="A3:D3"/>
    <mergeCell ref="A5:D5"/>
    <mergeCell ref="A7:D7"/>
    <mergeCell ref="A8:D8"/>
    <mergeCell ref="A9:D9"/>
    <mergeCell ref="B10:D10"/>
    <mergeCell ref="B11:D11"/>
    <mergeCell ref="B12:D12"/>
    <mergeCell ref="B6:D6"/>
    <mergeCell ref="B79:D79"/>
    <mergeCell ref="A81:B81"/>
    <mergeCell ref="A83:B83"/>
    <mergeCell ref="A85:D85"/>
    <mergeCell ref="A141:D141"/>
    <mergeCell ref="A146:C146"/>
    <mergeCell ref="A147:C147"/>
    <mergeCell ref="A148:C148"/>
    <mergeCell ref="A149:C149"/>
    <mergeCell ref="A142:C142"/>
    <mergeCell ref="A143:C143"/>
    <mergeCell ref="A144:C144"/>
    <mergeCell ref="A145:C145"/>
    <mergeCell ref="A95:C95"/>
    <mergeCell ref="A96:C96"/>
    <mergeCell ref="A97:C97"/>
    <mergeCell ref="A98:C98"/>
    <mergeCell ref="A99:C99"/>
    <mergeCell ref="A100:C100"/>
    <mergeCell ref="A94:C94"/>
    <mergeCell ref="A86:D86"/>
    <mergeCell ref="A91:D91"/>
    <mergeCell ref="A92:D92"/>
    <mergeCell ref="A93:D93"/>
    <mergeCell ref="A163:C163"/>
    <mergeCell ref="A164:C164"/>
    <mergeCell ref="A165:C165"/>
    <mergeCell ref="A172:D172"/>
    <mergeCell ref="A173:C173"/>
    <mergeCell ref="A174:C174"/>
    <mergeCell ref="A175:C175"/>
    <mergeCell ref="B179:D179"/>
    <mergeCell ref="A180:B181"/>
    <mergeCell ref="A187:C187"/>
    <mergeCell ref="A190:C190"/>
    <mergeCell ref="A191:C191"/>
    <mergeCell ref="B195:D195"/>
    <mergeCell ref="A196:B197"/>
    <mergeCell ref="A198:D198"/>
    <mergeCell ref="A199:C199"/>
    <mergeCell ref="A200:C200"/>
    <mergeCell ref="A201:C201"/>
    <mergeCell ref="A188:C188"/>
    <mergeCell ref="A189:C189"/>
    <mergeCell ref="A237:C237"/>
    <mergeCell ref="B238:D238"/>
    <mergeCell ref="A239:B240"/>
    <mergeCell ref="A214:C214"/>
    <mergeCell ref="B215:D215"/>
    <mergeCell ref="A216:B217"/>
    <mergeCell ref="A218:D218"/>
    <mergeCell ref="A219:B220"/>
    <mergeCell ref="A221:D221"/>
    <mergeCell ref="A222:D222"/>
    <mergeCell ref="A223:D223"/>
    <mergeCell ref="A227:C227"/>
    <mergeCell ref="A232:C232"/>
    <mergeCell ref="A233:C233"/>
    <mergeCell ref="A234:C234"/>
    <mergeCell ref="A235:C235"/>
    <mergeCell ref="A289:D289"/>
    <mergeCell ref="A294:D294"/>
    <mergeCell ref="A291:D291"/>
    <mergeCell ref="A293:B293"/>
    <mergeCell ref="C293:D293"/>
    <mergeCell ref="A292:B292"/>
    <mergeCell ref="C292:D292"/>
    <mergeCell ref="A290:D290"/>
    <mergeCell ref="A253:B254"/>
    <mergeCell ref="A256:B257"/>
    <mergeCell ref="A258:D258"/>
    <mergeCell ref="A259:B259"/>
    <mergeCell ref="C266:D266"/>
    <mergeCell ref="C267:D267"/>
    <mergeCell ref="A274:B274"/>
    <mergeCell ref="A275:D275"/>
    <mergeCell ref="A276:D276"/>
    <mergeCell ref="D260:D261"/>
    <mergeCell ref="A260:B260"/>
    <mergeCell ref="C260:C261"/>
    <mergeCell ref="A266:B266"/>
    <mergeCell ref="A2:D2"/>
    <mergeCell ref="A4:D4"/>
    <mergeCell ref="A277:D277"/>
    <mergeCell ref="A278:D278"/>
    <mergeCell ref="A279:D279"/>
    <mergeCell ref="A280:D280"/>
    <mergeCell ref="A281:D281"/>
    <mergeCell ref="A283:D283"/>
    <mergeCell ref="A285:D285"/>
    <mergeCell ref="A244:D244"/>
    <mergeCell ref="A245:D245"/>
    <mergeCell ref="A246:D246"/>
    <mergeCell ref="A247:C247"/>
    <mergeCell ref="A248:C248"/>
    <mergeCell ref="A249:C249"/>
    <mergeCell ref="A250:C250"/>
    <mergeCell ref="A251:C251"/>
    <mergeCell ref="B252:D252"/>
    <mergeCell ref="A228:C228"/>
    <mergeCell ref="A229:C229"/>
    <mergeCell ref="A230:C230"/>
    <mergeCell ref="A224:C224"/>
    <mergeCell ref="A225:C225"/>
    <mergeCell ref="A226:C226"/>
  </mergeCells>
  <conditionalFormatting sqref="C274">
    <cfRule type="containsText" dxfId="3" priority="4" operator="containsText" text="INSATISFATÓRIO">
      <formula>NOT(ISERROR(SEARCH("INSATISFATÓRIO",C274)))</formula>
    </cfRule>
  </conditionalFormatting>
  <conditionalFormatting sqref="D274">
    <cfRule type="cellIs" dxfId="2" priority="1" operator="between">
      <formula>0</formula>
      <formula>50</formula>
    </cfRule>
    <cfRule type="cellIs" dxfId="1" priority="2" operator="between">
      <formula>0</formula>
      <formula>50</formula>
    </cfRule>
    <cfRule type="cellIs" dxfId="0" priority="3" operator="between">
      <formula>0</formula>
      <formula>50</formula>
    </cfRule>
  </conditionalFormatting>
  <pageMargins left="0.51181102362204722" right="0.51181102362204722" top="0.78740157480314965" bottom="0.78740157480314965" header="0.31496062992125984" footer="0.31496062992125984"/>
  <pageSetup paperSize="9" scale="67" fitToHeight="0" orientation="portrait" r:id="rId1"/>
  <rowBreaks count="5" manualBreakCount="5">
    <brk id="38" max="16383" man="1"/>
    <brk id="79" max="16383" man="1"/>
    <brk id="168" max="3" man="1"/>
    <brk id="215" max="16383" man="1"/>
    <brk id="262" max="16383" man="1"/>
  </rowBreaks>
  <colBreaks count="1" manualBreakCount="1">
    <brk id="4"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DADOS!$A$43:$A$177</xm:f>
          </x14:formula1>
          <xm:sqref>B15</xm:sqref>
        </x14:dataValidation>
        <x14:dataValidation type="list" allowBlank="1" showInputMessage="1" showErrorMessage="1">
          <x14:formula1>
            <xm:f>DADOS!$A$2:$A$5</xm:f>
          </x14:formula1>
          <xm:sqref>D249:D250 D68:D77 D96:D108 D117:D124 D133:D136 D144:D151 D164:D167 D175:D177 D185:D193 D201:D213 D226:D236</xm:sqref>
        </x14:dataValidation>
        <x14:dataValidation type="list" allowBlank="1" showInputMessage="1" showErrorMessage="1">
          <x14:formula1>
            <xm:f>DADOS!$A$1</xm:f>
          </x14:formula1>
          <xm:sqref>D54:D57 D33:D36 D40:D43 D47:D50</xm:sqref>
        </x14:dataValidation>
        <x14:dataValidation type="list" allowBlank="1" showInputMessage="1" showErrorMessage="1">
          <x14:formula1>
            <xm:f>DADOS!$A$8:$A$40</xm:f>
          </x14:formula1>
          <xm:sqref>B14:D14</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Planilhas</vt:lpstr>
      </vt:variant>
      <vt:variant>
        <vt:i4>4</vt:i4>
      </vt:variant>
      <vt:variant>
        <vt:lpstr>Intervalos nomeados</vt:lpstr>
      </vt:variant>
      <vt:variant>
        <vt:i4>6</vt:i4>
      </vt:variant>
    </vt:vector>
  </HeadingPairs>
  <TitlesOfParts>
    <vt:vector size="10" baseType="lpstr">
      <vt:lpstr>DADOS</vt:lpstr>
      <vt:lpstr>A Formulário Autoavaliação</vt:lpstr>
      <vt:lpstr>B Form. Superior Imediato</vt:lpstr>
      <vt:lpstr>C Formulário Consenso</vt:lpstr>
      <vt:lpstr>'A Formulário Autoavaliação'!Area_de_impressao</vt:lpstr>
      <vt:lpstr>'B Form. Superior Imediato'!Area_de_impressao</vt:lpstr>
      <vt:lpstr>'C Formulário Consenso'!Area_de_impressao</vt:lpstr>
      <vt:lpstr>'A Formulário Autoavaliação'!Titulos_de_impressao</vt:lpstr>
      <vt:lpstr>'B Form. Superior Imediato'!Titulos_de_impressao</vt:lpstr>
      <vt:lpstr>'C Formulário Consenso'!Titulos_de_impressao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dc:description/>
  <cp:lastModifiedBy>Caroline Teixeira Marcal</cp:lastModifiedBy>
  <cp:revision>2</cp:revision>
  <cp:lastPrinted>2023-02-10T12:25:45Z</cp:lastPrinted>
  <dcterms:created xsi:type="dcterms:W3CDTF">2022-11-17T12:34:23Z</dcterms:created>
  <dcterms:modified xsi:type="dcterms:W3CDTF">2023-07-13T13:36:49Z</dcterms:modified>
  <dc:language>pt-BR</dc:language>
</cp:coreProperties>
</file>