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W:\SEDE\atg\agp\#ADSE_Formularios_Final\PUBLICAÇÃO NO PORTAL\"/>
    </mc:Choice>
  </mc:AlternateContent>
  <xr:revisionPtr revIDLastSave="0" documentId="13_ncr:1_{22725632-A49F-4E55-B267-3F96FF56D3FF}" xr6:coauthVersionLast="36" xr6:coauthVersionMax="47" xr10:uidLastSave="{00000000-0000-0000-0000-000000000000}"/>
  <bookViews>
    <workbookView xWindow="0" yWindow="0" windowWidth="28800" windowHeight="11625" tabRatio="582" activeTab="1" xr2:uid="{00000000-000D-0000-FFFF-FFFF00000000}"/>
  </bookViews>
  <sheets>
    <sheet name="DADOS" sheetId="6" state="hidden" r:id="rId1"/>
    <sheet name="IV A Formulário Autoavaliação" sheetId="1" r:id="rId2"/>
    <sheet name="IV B Form. Superior Imediato" sheetId="7" r:id="rId3"/>
    <sheet name="IV C Formulário Consenso" sheetId="5" r:id="rId4"/>
  </sheets>
  <definedNames>
    <definedName name="_xlnm.Print_Area" localSheetId="1">'IV A Formulário Autoavaliação'!$A$1:$D$279</definedName>
    <definedName name="_xlnm.Print_Area" localSheetId="2">'IV B Form. Superior Imediato'!$A$1:$D$282</definedName>
    <definedName name="_xlnm.Print_Area" localSheetId="3">'IV C Formulário Consenso'!$A$1:$D$297</definedName>
    <definedName name="_xlnm.Print_Titles" localSheetId="1">'IV A Formulário Autoavaliação'!$1:$3</definedName>
    <definedName name="_xlnm.Print_Titles" localSheetId="2">'IV B Form. Superior Imediato'!$1:$3</definedName>
    <definedName name="_xlnm.Print_Titles" localSheetId="3">'IV C Formulário Consenso'!$1:$3</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D152" i="5" l="1"/>
  <c r="D152" i="7"/>
  <c r="D149" i="1" l="1"/>
  <c r="D140" i="5"/>
  <c r="D140" i="7"/>
  <c r="D137" i="1"/>
  <c r="E78" i="7" l="1"/>
  <c r="E78" i="5"/>
  <c r="E75" i="1" l="1"/>
  <c r="E251" i="7" l="1"/>
  <c r="D251" i="7"/>
  <c r="E237" i="7"/>
  <c r="D237" i="7"/>
  <c r="E214" i="7"/>
  <c r="D214" i="7"/>
  <c r="E194" i="7"/>
  <c r="D194" i="7"/>
  <c r="C197" i="7" s="1"/>
  <c r="D197" i="7" s="1"/>
  <c r="E178" i="7"/>
  <c r="D178" i="7"/>
  <c r="C181" i="7" s="1"/>
  <c r="D181" i="7" s="1"/>
  <c r="C171" i="7"/>
  <c r="E168" i="7"/>
  <c r="D168" i="7"/>
  <c r="E152" i="7"/>
  <c r="E137" i="7"/>
  <c r="D137" i="7"/>
  <c r="E125" i="7"/>
  <c r="D125" i="7"/>
  <c r="C128" i="7" s="1"/>
  <c r="D128" i="7" s="1"/>
  <c r="E109" i="7"/>
  <c r="D109" i="7"/>
  <c r="D78" i="7"/>
  <c r="C82" i="7" s="1"/>
  <c r="D82" i="7" s="1"/>
  <c r="D271" i="7" s="1"/>
  <c r="E60" i="7"/>
  <c r="D58" i="7"/>
  <c r="D51" i="7"/>
  <c r="D44" i="7"/>
  <c r="D37" i="7"/>
  <c r="E220" i="7" l="1"/>
  <c r="D171" i="7"/>
  <c r="C62" i="7"/>
  <c r="C270" i="7" s="1"/>
  <c r="E259" i="7"/>
  <c r="C155" i="7"/>
  <c r="D155" i="7" s="1"/>
  <c r="D158" i="7" s="1"/>
  <c r="C254" i="7"/>
  <c r="C271" i="7"/>
  <c r="C240" i="7"/>
  <c r="C217" i="7"/>
  <c r="D217" i="7" s="1"/>
  <c r="C112" i="7"/>
  <c r="D112" i="7" s="1"/>
  <c r="C140" i="7"/>
  <c r="E158" i="7"/>
  <c r="D51" i="5"/>
  <c r="D44" i="5"/>
  <c r="D37" i="5"/>
  <c r="D48" i="1"/>
  <c r="D41" i="1"/>
  <c r="D34" i="1"/>
  <c r="D240" i="7" l="1"/>
  <c r="C243" i="7"/>
  <c r="D243" i="7" s="1"/>
  <c r="C220" i="7"/>
  <c r="D220" i="7" s="1"/>
  <c r="D254" i="7"/>
  <c r="C257" i="7"/>
  <c r="D257" i="7" s="1"/>
  <c r="D62" i="7"/>
  <c r="D270" i="7" s="1"/>
  <c r="C158" i="7"/>
  <c r="C260" i="7" s="1"/>
  <c r="D260" i="7" s="1"/>
  <c r="E251" i="5"/>
  <c r="D251" i="5"/>
  <c r="E237" i="5"/>
  <c r="D237" i="5"/>
  <c r="C240" i="5" s="1"/>
  <c r="E214" i="5"/>
  <c r="D214" i="5"/>
  <c r="C217" i="5" s="1"/>
  <c r="D217" i="5" s="1"/>
  <c r="E194" i="5"/>
  <c r="D194" i="5"/>
  <c r="C197" i="5" s="1"/>
  <c r="D197" i="5" s="1"/>
  <c r="E178" i="5"/>
  <c r="D178" i="5"/>
  <c r="C181" i="5" s="1"/>
  <c r="D181" i="5" s="1"/>
  <c r="E168" i="5"/>
  <c r="D168" i="5"/>
  <c r="E152" i="5"/>
  <c r="E137" i="5"/>
  <c r="D137" i="5"/>
  <c r="E125" i="5"/>
  <c r="D125" i="5"/>
  <c r="E109" i="5"/>
  <c r="D109" i="5"/>
  <c r="D78" i="5"/>
  <c r="C82" i="5" s="1"/>
  <c r="E60" i="5"/>
  <c r="D58" i="5"/>
  <c r="D240" i="5" l="1"/>
  <c r="C243" i="5"/>
  <c r="D272" i="7"/>
  <c r="C272" i="7"/>
  <c r="D274" i="7" s="1"/>
  <c r="E259" i="5"/>
  <c r="E220" i="5"/>
  <c r="C140" i="5"/>
  <c r="C62" i="5"/>
  <c r="D62" i="5" s="1"/>
  <c r="D270" i="5" s="1"/>
  <c r="E158" i="5"/>
  <c r="D243" i="5"/>
  <c r="C112" i="5"/>
  <c r="D112" i="5" s="1"/>
  <c r="C271" i="5"/>
  <c r="D82" i="5"/>
  <c r="D271" i="5" s="1"/>
  <c r="C128" i="5"/>
  <c r="D128" i="5" s="1"/>
  <c r="C155" i="5"/>
  <c r="D155" i="5" s="1"/>
  <c r="C254" i="5"/>
  <c r="C171" i="5"/>
  <c r="C220" i="5" l="1"/>
  <c r="D220" i="5" s="1"/>
  <c r="D171" i="5"/>
  <c r="D254" i="5"/>
  <c r="C257" i="5"/>
  <c r="D257" i="5" s="1"/>
  <c r="C274" i="7"/>
  <c r="C270" i="5"/>
  <c r="C158" i="5"/>
  <c r="D158" i="5" s="1"/>
  <c r="C260" i="5" l="1"/>
  <c r="D260" i="5" s="1"/>
  <c r="D272" i="5" s="1"/>
  <c r="C272" i="5" l="1"/>
  <c r="D274" i="5" s="1"/>
  <c r="C274" i="5" s="1"/>
  <c r="E248" i="1"/>
  <c r="D248" i="1"/>
  <c r="E234" i="1"/>
  <c r="D234" i="1"/>
  <c r="E211" i="1"/>
  <c r="D211" i="1"/>
  <c r="E191" i="1"/>
  <c r="D191" i="1"/>
  <c r="C194" i="1" s="1"/>
  <c r="D194" i="1" s="1"/>
  <c r="E175" i="1"/>
  <c r="D175" i="1"/>
  <c r="C178" i="1" s="1"/>
  <c r="D178" i="1" s="1"/>
  <c r="E165" i="1"/>
  <c r="D165" i="1"/>
  <c r="E149" i="1"/>
  <c r="E134" i="1"/>
  <c r="D134" i="1"/>
  <c r="C137" i="1" s="1"/>
  <c r="E122" i="1"/>
  <c r="D122" i="1"/>
  <c r="E106" i="1"/>
  <c r="D106" i="1"/>
  <c r="C109" i="1" s="1"/>
  <c r="D109" i="1" s="1"/>
  <c r="D75" i="1"/>
  <c r="E57" i="1"/>
  <c r="D55" i="1"/>
  <c r="C59" i="1" l="1"/>
  <c r="D59" i="1" s="1"/>
  <c r="D267" i="1" s="1"/>
  <c r="E256" i="1"/>
  <c r="E217" i="1"/>
  <c r="C168" i="1"/>
  <c r="C79" i="1"/>
  <c r="C125" i="1"/>
  <c r="D125" i="1" s="1"/>
  <c r="C152" i="1"/>
  <c r="D152" i="1" s="1"/>
  <c r="C251" i="1"/>
  <c r="C237" i="1"/>
  <c r="C214" i="1"/>
  <c r="D214" i="1" s="1"/>
  <c r="E155" i="1"/>
  <c r="D168" i="1" l="1"/>
  <c r="C217" i="1"/>
  <c r="D217" i="1" s="1"/>
  <c r="D237" i="1"/>
  <c r="C240" i="1"/>
  <c r="D240" i="1" s="1"/>
  <c r="D251" i="1"/>
  <c r="C254" i="1"/>
  <c r="D254" i="1" s="1"/>
  <c r="C155" i="1"/>
  <c r="D155" i="1" s="1"/>
  <c r="C267" i="1"/>
  <c r="D79" i="1"/>
  <c r="D268" i="1" s="1"/>
  <c r="C268" i="1"/>
  <c r="C257" i="1" l="1"/>
  <c r="D257" i="1" s="1"/>
  <c r="D269" i="1"/>
  <c r="C269" i="1"/>
  <c r="D271" i="1" s="1"/>
  <c r="C271" i="1" l="1"/>
</calcChain>
</file>

<file path=xl/sharedStrings.xml><?xml version="1.0" encoding="utf-8"?>
<sst xmlns="http://schemas.openxmlformats.org/spreadsheetml/2006/main" count="1179" uniqueCount="439">
  <si>
    <r>
      <rPr>
        <b/>
        <sz val="11"/>
        <rFont val="Calibri"/>
        <family val="2"/>
        <charset val="1"/>
      </rPr>
      <t>TIPO DE AVALIAÇÃO:</t>
    </r>
    <r>
      <rPr>
        <sz val="11"/>
        <rFont val="Calibri"/>
        <family val="2"/>
        <charset val="1"/>
      </rPr>
      <t xml:space="preserve">           </t>
    </r>
  </si>
  <si>
    <t>Autoavaliação</t>
  </si>
  <si>
    <t>Avaliação de Consenso</t>
  </si>
  <si>
    <t>NOME DO SERVIDOR:</t>
  </si>
  <si>
    <t>RG:</t>
  </si>
  <si>
    <t xml:space="preserve">UNIDADE DE LOTAÇÃO: </t>
  </si>
  <si>
    <t>NOME DO AVALIADOR:</t>
  </si>
  <si>
    <t>2. CICLO DE AVALIAÇÃO</t>
  </si>
  <si>
    <t xml:space="preserve">ESCALA AVALIATIVA </t>
  </si>
  <si>
    <t>Critério</t>
  </si>
  <si>
    <t>Pontuação</t>
  </si>
  <si>
    <t>Supera a expectativa</t>
  </si>
  <si>
    <t>Atende a expectativa</t>
  </si>
  <si>
    <t>Abaixo da expectativa</t>
  </si>
  <si>
    <t xml:space="preserve">EVIDÊNCIAS </t>
  </si>
  <si>
    <r>
      <rPr>
        <b/>
        <sz val="11"/>
        <rFont val="Calibri"/>
        <family val="2"/>
        <charset val="1"/>
      </rPr>
      <t>3.4 Disciplina:</t>
    </r>
    <r>
      <rPr>
        <sz val="11"/>
        <rFont val="Calibri"/>
        <family val="2"/>
        <charset val="1"/>
      </rPr>
      <t xml:space="preserve">  cumprimento das normas legais e regulamentares.</t>
    </r>
  </si>
  <si>
    <t>Selecione dentre as pontuações a nota que você se avalia perante a cada uma destas atribuições. Deverá ser descrito no campo "Evidências" quais os dados e fatos validam o valor atribuído a cada uma delas.</t>
  </si>
  <si>
    <t>1. Apoiar técnica e administrativamente os FDA’s.</t>
  </si>
  <si>
    <t>2. Fazer a vistoria e a inspeção documental, digital e física, de cargas, empresas, propriedades e locais de interesse da defesa agropecuária, tomando as medidas cabíveis de acordo com a legislação vigente.</t>
  </si>
  <si>
    <t>3. Zelar pelo patrimônio e recursos necessários para execução das atividades.</t>
  </si>
  <si>
    <t>4. Atender ao público interno e externo.</t>
  </si>
  <si>
    <t>5. Divulgar e aplicar atividades de educação sanitária e da legislação de defesa agropecuária.</t>
  </si>
  <si>
    <t>6. Executar a gestão e emissão de documentos físicos e digitais em conformidade com a legislação.</t>
  </si>
  <si>
    <t>7. Levantar, cadastrar e atualizar dados de empresas, propriedades, produtores e explorações agropecuárias.</t>
  </si>
  <si>
    <t>8. Acompanhar supervisões e auditorias internas e externas, observadas as atribuições relacionadas ao cargo.</t>
  </si>
  <si>
    <t>9. Realizar atividades laboratoriais, observadas as competências.</t>
  </si>
  <si>
    <t>10. Apoiar na execução das atividades dos programas da Adapar, observadas as competências.</t>
  </si>
  <si>
    <r>
      <rPr>
        <b/>
        <sz val="11"/>
        <color rgb="FF000000"/>
        <rFont val="Calibri"/>
        <family val="2"/>
        <charset val="1"/>
      </rPr>
      <t>I – COMUNICAÇÃO:</t>
    </r>
    <r>
      <rPr>
        <sz val="11"/>
        <color rgb="FF000000"/>
        <rFont val="Calibri"/>
        <family val="2"/>
        <charset val="1"/>
      </rPr>
      <t xml:space="preserve"> Capacidade de transmitir informações, pensamentos e ideias com clareza e objetividade, ouvindo atentamente e argumentando com coerência, de modo a garantir a compreensão da mensagem de forma plena, sem ruídos ou distorções, facilitando a interação entre as partes, por meio de canais apropriados aos diversos usuários.</t>
    </r>
  </si>
  <si>
    <t>CRITÉRIOS DE DESEMPENHO</t>
  </si>
  <si>
    <t>1. Pratica a escuta ativa, fazendo a leitura da comunicação não verbal.</t>
  </si>
  <si>
    <t>2. Ouve com atenção o interlocutor expor as ideias, sem interrompê-lo.</t>
  </si>
  <si>
    <t>3. Utiliza com eficácia os meios e padrões de comunicação da ADAPAR.</t>
  </si>
  <si>
    <t>4. Emprega a Língua Portuguesa corretamente, nas formas oral e escrita, utilizando vocabulário adequado às situações profissionais.</t>
  </si>
  <si>
    <t>5. Fornece e aceita feedback de forma rotineira, específica, imparcial e objetiva.</t>
  </si>
  <si>
    <t>6. Comunica-se com clareza, objetividade, respeito e cordialidade.</t>
  </si>
  <si>
    <t>7. Compartilha informações para o desempenho do trabalho.</t>
  </si>
  <si>
    <t>8. Utiliza com eficácia os recursos tecnológicos em uso para comunicação pela ADAPAR.</t>
  </si>
  <si>
    <t>9. Cumpre os padrões e processos de comunicação da ADAPAR.</t>
  </si>
  <si>
    <t>10.Responde prontamente às solicitações.</t>
  </si>
  <si>
    <t>11. Argumenta com dados e fatos.</t>
  </si>
  <si>
    <t>12. Revisa os materiais escritos antes de encaminhar.</t>
  </si>
  <si>
    <t>13. Está aberto para receber informações.</t>
  </si>
  <si>
    <r>
      <rPr>
        <b/>
        <sz val="11"/>
        <color rgb="FF000000"/>
        <rFont val="Calibri"/>
        <family val="2"/>
        <charset val="1"/>
      </rPr>
      <t>II – FOCO NO RESULTADO:</t>
    </r>
    <r>
      <rPr>
        <sz val="11"/>
        <color rgb="FF000000"/>
        <rFont val="Calibri"/>
        <family val="2"/>
        <charset val="1"/>
      </rPr>
      <t xml:space="preserve"> Capacidade de direcionar e otimizar a aplicação de recursos e esforços, para obter um desempenho de alta performance, com sustentabilidade.</t>
    </r>
  </si>
  <si>
    <t>1. Participa ativamente de programas, projetos e ações.</t>
  </si>
  <si>
    <t>2. Executa as atividades sob sua responsabilidade, de acordo com os padrões, prazos, metas e indicadores acordadas.</t>
  </si>
  <si>
    <t>3. Realiza as atividades com efetividade.</t>
  </si>
  <si>
    <t>4. Compartilha informações relevantes para o desempenho do trabalho com qualidade.</t>
  </si>
  <si>
    <t>5. Adota novas práticas e procedimentos com agilidade.</t>
  </si>
  <si>
    <t>6. Atua com foco na melhoria continua, evitando desperdícios na sua etapa de trabalho.</t>
  </si>
  <si>
    <t>7. Faz a entrega dentro do prazo e qualidade estipulada.</t>
  </si>
  <si>
    <t>8. Adota postura de resiliência frente as diferentes demandas.</t>
  </si>
  <si>
    <t>1. Atua em conformidade com os valores da Instituição.</t>
  </si>
  <si>
    <t>2. Adapta-se à diversidade do ambiente de trabalho, com respeito e ética.</t>
  </si>
  <si>
    <t>3. Compartilha informações e manifesta-se em situações para o bom desempenho das ações ou que possam prejudicar os resultados.</t>
  </si>
  <si>
    <t>4. É flexível e aberto a mudanças, aceitando ideias e opiniões diversas.</t>
  </si>
  <si>
    <t>5. Atua conforme os limites de competência e atribuições acordadas.</t>
  </si>
  <si>
    <t>6. Participa nas tarefas com entusiasmo.</t>
  </si>
  <si>
    <t>7. Fornece e aceita feedback de forma rotineira, específica, imparcial, objetiva, e com respeito.</t>
  </si>
  <si>
    <t>8. Expressa ideias com respeito, sem receio de ser criticado.</t>
  </si>
  <si>
    <t>RESULTADO DO SUBITEM 5.1 COMPETÊNCIAS INSTITUCIONAIS</t>
  </si>
  <si>
    <r>
      <rPr>
        <b/>
        <sz val="11"/>
        <rFont val="Calibri"/>
        <family val="2"/>
        <charset val="1"/>
      </rPr>
      <t xml:space="preserve">5.2 COMPETÊNCIAS DAS DIRETORIAS  </t>
    </r>
    <r>
      <rPr>
        <sz val="11"/>
        <rFont val="Calibri"/>
        <family val="2"/>
        <charset val="1"/>
      </rPr>
      <t>(pontuação máxima do subitem = 87)</t>
    </r>
  </si>
  <si>
    <r>
      <rPr>
        <b/>
        <sz val="11"/>
        <color rgb="FF000000"/>
        <rFont val="Calibri"/>
        <family val="2"/>
        <charset val="1"/>
      </rPr>
      <t>I – GESTÃO DE RECURSOS:</t>
    </r>
    <r>
      <rPr>
        <sz val="11"/>
        <color rgb="FF000000"/>
        <rFont val="Calibri"/>
        <family val="2"/>
        <charset val="1"/>
      </rPr>
      <t xml:space="preserve"> Capacidade de gerenciar os recursos financeiros, físicos, tecnológicos e humanos de forma efetiva, em atendimento às demandas para o alcance dos objetivos e resultados planejados.</t>
    </r>
  </si>
  <si>
    <t>1.Demonstra iniciativa para resolução de problemas.</t>
  </si>
  <si>
    <t>2. Cumpre os prazos legais ou acordados para a disponibilização de recursos.</t>
  </si>
  <si>
    <t>3. Comunica-se, na forma oral e escrita, com clareza, precisão e objetividade.</t>
  </si>
  <si>
    <t>4.É organizado na coleta de dados e produção de informações.</t>
  </si>
  <si>
    <r>
      <rPr>
        <b/>
        <sz val="11"/>
        <color rgb="FF000000"/>
        <rFont val="Calibri"/>
        <family val="2"/>
        <charset val="1"/>
      </rPr>
      <t>II – INOVAÇÃO:</t>
    </r>
    <r>
      <rPr>
        <sz val="11"/>
        <color rgb="FF000000"/>
        <rFont val="Calibri"/>
        <family val="2"/>
        <charset val="1"/>
      </rPr>
      <t xml:space="preserve"> Capacidade de identificar oportunidades e transformar ideias em ações com sucesso para promover melhorias significativas e criação de novos serviços e produtos, respondendo com agilidade às necessidades dos usuários da ADAPAR.</t>
    </r>
  </si>
  <si>
    <t>1.Incorpora novas práticas e procedimentos com agilidade ao seu cotidiano de trabalho.</t>
  </si>
  <si>
    <t>2. Entende a necessidade dos usuários dos serviços.</t>
  </si>
  <si>
    <t>3. Busca orientação para transferir ou adaptar métodos e ideias de outros processos para seu ambiente de trabalho.</t>
  </si>
  <si>
    <r>
      <rPr>
        <b/>
        <sz val="11"/>
        <color rgb="FF000000"/>
        <rFont val="Calibri"/>
        <family val="2"/>
        <charset val="1"/>
      </rPr>
      <t>III – GESTÃO DA QUALIDADE:</t>
    </r>
    <r>
      <rPr>
        <sz val="11"/>
        <color rgb="FF000000"/>
        <rFont val="Calibri"/>
        <family val="2"/>
        <charset val="1"/>
      </rPr>
      <t xml:space="preserve"> Capacidade de implementar e promover a melhoria contínua nos processos da ADAPAR, utilizando metodologias apropriadas, para atender as necessidades dos usuários em busca da excelência.</t>
    </r>
  </si>
  <si>
    <t>1. Integra os processos da Instituição aos da sua área de atuação.</t>
  </si>
  <si>
    <t>2. Utiliza as ferramentas da qualidade na sua área de atuação.</t>
  </si>
  <si>
    <t xml:space="preserve">3. Identifica desvios nos processos de trabalho. </t>
  </si>
  <si>
    <t xml:space="preserve">4. Identifica oportunidades e sugere melhorias. </t>
  </si>
  <si>
    <t>5. Cumpre normas e requisitos de qualidade.</t>
  </si>
  <si>
    <t>6. Adapta-se a novas práticas e procedimentos.</t>
  </si>
  <si>
    <t>7. É atento e disciplinado.</t>
  </si>
  <si>
    <t>8. É organizado.</t>
  </si>
  <si>
    <t>9. Informa falhas e problemas.</t>
  </si>
  <si>
    <r>
      <rPr>
        <b/>
        <sz val="11"/>
        <color rgb="FF000000"/>
        <rFont val="Calibri"/>
        <family val="2"/>
        <charset val="1"/>
      </rPr>
      <t>IV– RELACIONAMENTO INTERPESSOAL:</t>
    </r>
    <r>
      <rPr>
        <sz val="11"/>
        <color rgb="FF000000"/>
        <rFont val="Calibri"/>
        <family val="2"/>
        <charset val="1"/>
      </rPr>
      <t xml:space="preserve"> Capacidade de perceber os comportamentos e entender as necessidades dos demais, assumindo posturas e estilos de interação adequados, contribuindo para um ambiente de respeito e cooperação entre as pessoas.</t>
    </r>
  </si>
  <si>
    <t>1.Age conforme os valores da Instituição.</t>
  </si>
  <si>
    <t>2.Adapta-se ao estilo de comunicação do interlocutor.</t>
  </si>
  <si>
    <t>3. Atua conforme os princípios da administração pública e os deveres do servidor público.</t>
  </si>
  <si>
    <t xml:space="preserve">4. Coopera frente às limitações dos demais servidores.  </t>
  </si>
  <si>
    <t>5. Contribui para a melhoria das relações no ambiente de trabalho através de diálogo transparente.</t>
  </si>
  <si>
    <t>6. Ouve as diferentes opiniões e manifesta seus Pontuação de vista de forma respeitosa.</t>
  </si>
  <si>
    <t>7. Atua com maturidade emocional frente as divergências no ambiente de trabalho.</t>
  </si>
  <si>
    <t>8. Fornece e aceita feedback de forma rotineira, específica, imparcial e objetiva.</t>
  </si>
  <si>
    <t>9.Comunica-se de forma clara e assertiva.</t>
  </si>
  <si>
    <t>10. Contribui de forma positiva para um ambiente saudável.</t>
  </si>
  <si>
    <t>11. Evita confronto e busca dialogar.</t>
  </si>
  <si>
    <t>12. Assume seus erros.</t>
  </si>
  <si>
    <t>13.Disponibiliza-se para ajudar o outro.</t>
  </si>
  <si>
    <t>RESULTADO DO SUBITEM 5.2 COMPETÊNCIAS DAS DIRETORIAS</t>
  </si>
  <si>
    <t>RESULTADO DO SUBITEM 5.3 COMPETÊNCIAS GERENCIAIS</t>
  </si>
  <si>
    <r>
      <rPr>
        <b/>
        <sz val="11"/>
        <rFont val="Calibri"/>
        <family val="2"/>
        <charset val="1"/>
      </rPr>
      <t xml:space="preserve">5.4 COMPETÊNCIAS FUNCIONAIS </t>
    </r>
    <r>
      <rPr>
        <sz val="11"/>
        <rFont val="Calibri"/>
        <family val="2"/>
        <charset val="1"/>
      </rPr>
      <t>(pontuação máxima do subitem = 6)</t>
    </r>
  </si>
  <si>
    <t xml:space="preserve">1. Demonstra disposição para colaborar, na esfera da equipe.     </t>
  </si>
  <si>
    <t xml:space="preserve">2. Age colaborativamente.                                                               </t>
  </si>
  <si>
    <t>CRITÉRIO</t>
  </si>
  <si>
    <t>CLASSIFICAÇÃO</t>
  </si>
  <si>
    <t>SATISFATÓRIO</t>
  </si>
  <si>
    <t>&gt; 50 %</t>
  </si>
  <si>
    <t>INSATISFATÓRIO</t>
  </si>
  <si>
    <t>≤ 50%</t>
  </si>
  <si>
    <t>ITEM</t>
  </si>
  <si>
    <t>PESO</t>
  </si>
  <si>
    <t>REQUISITOS</t>
  </si>
  <si>
    <t>EFICIÊNCIA</t>
  </si>
  <si>
    <t>COMPETÊNCIAS</t>
  </si>
  <si>
    <t>RESULTADO FINAL</t>
  </si>
  <si>
    <t>Todos as pontuações levantadas deverão ser detalhadas no Plano de Desenvolvimento Individual - PDI.</t>
  </si>
  <si>
    <t>8. COMENTÁRIOS ADICIONAIS</t>
  </si>
  <si>
    <t xml:space="preserve">9. ASSINATURA DO SERVIDOR E DATA </t>
  </si>
  <si>
    <t xml:space="preserve"> Assinatura do Servidor:                                                                                                                                               </t>
  </si>
  <si>
    <t xml:space="preserve">Data:                   </t>
  </si>
  <si>
    <t>Pontuação Alcançada*</t>
  </si>
  <si>
    <t>Básico</t>
  </si>
  <si>
    <t>Avaliação do Superior Imediato</t>
  </si>
  <si>
    <r>
      <t xml:space="preserve">I - TRABALHO EM EQUIPE: </t>
    </r>
    <r>
      <rPr>
        <sz val="11"/>
        <color rgb="FF000000"/>
        <rFont val="Calibri"/>
        <family val="2"/>
        <charset val="1"/>
      </rPr>
      <t>Capacidade de realizar as atividades com os demais membros da instituição, em sinergia, com respeito mútuo, usando seus potencias para ajudar uns aos outros, criando um esforço coletivo para alcançar os objetivos propostos, através da cooperação, comunicação e compartilhamento de informações.</t>
    </r>
  </si>
  <si>
    <t>RESULTADO DO SUBITEM 5.4 COMPETÊNCIAS FUNCIONAIS</t>
  </si>
  <si>
    <t>RESULTADO DO ITEM 5 COMPETÊNCIAS:</t>
  </si>
  <si>
    <r>
      <t>IV – TRABALHO EM REDE:</t>
    </r>
    <r>
      <rPr>
        <sz val="11"/>
        <color rgb="FF000000"/>
        <rFont val="Calibri"/>
        <family val="2"/>
        <charset val="1"/>
      </rPr>
      <t xml:space="preserve"> Capacidade de mobilizar pessoas e organizações para conduzirem ações interdependentes e transparentes, conjugando esforços e recursos, visando o alcance de objetivos e resultados comuns.</t>
    </r>
  </si>
  <si>
    <r>
      <t>III – PLANEJAMENTO:</t>
    </r>
    <r>
      <rPr>
        <sz val="11"/>
        <color rgb="FF000000"/>
        <rFont val="Calibri"/>
        <family val="2"/>
        <charset val="1"/>
      </rPr>
      <t xml:space="preserve"> Capacidade de conceber objetivos e resultados, por meio dos processos de planejamento da ADAPAR, considerando a participação das partes interessadas e a disponibilidade de recursos.</t>
    </r>
  </si>
  <si>
    <t>1. Participa da elaboração de planos, com comprometimento, buscando, analisando e usando dados e informações para o planejamento.</t>
  </si>
  <si>
    <t xml:space="preserve">Básico </t>
  </si>
  <si>
    <t>FORMULÁRIO DE AVALIAÇÃO DE DESEMPENHO DO SERVIDOR ESTÁVEL - ADSE</t>
  </si>
  <si>
    <r>
      <t>Pontuação Alcançada</t>
    </r>
    <r>
      <rPr>
        <b/>
        <vertAlign val="superscript"/>
        <sz val="11"/>
        <color rgb="FF000000"/>
        <rFont val="Calibri"/>
        <family val="2"/>
      </rPr>
      <t>1</t>
    </r>
    <r>
      <rPr>
        <b/>
        <sz val="11"/>
        <color rgb="FF000000"/>
        <rFont val="Calibri"/>
        <family val="2"/>
        <charset val="1"/>
      </rPr>
      <t xml:space="preserve"> </t>
    </r>
  </si>
  <si>
    <r>
      <t>Pontuação Alcançada</t>
    </r>
    <r>
      <rPr>
        <b/>
        <vertAlign val="superscript"/>
        <sz val="11"/>
        <color rgb="FF000000"/>
        <rFont val="Calibri"/>
        <family val="2"/>
      </rPr>
      <t>3</t>
    </r>
    <r>
      <rPr>
        <b/>
        <sz val="11"/>
        <color rgb="FF000000"/>
        <rFont val="Calibri"/>
        <family val="2"/>
        <charset val="1"/>
      </rPr>
      <t xml:space="preserve"> </t>
    </r>
  </si>
  <si>
    <t xml:space="preserve">1. IDENTIFICAÇÃO </t>
  </si>
  <si>
    <t>1.1 DO SERVIDOR AVALIADO</t>
  </si>
  <si>
    <r>
      <t>CARGO DESIGNADO:</t>
    </r>
    <r>
      <rPr>
        <sz val="11"/>
        <rFont val="Calibri"/>
        <family val="2"/>
        <charset val="1"/>
      </rPr>
      <t xml:space="preserve">         </t>
    </r>
  </si>
  <si>
    <t>CARGO:</t>
  </si>
  <si>
    <t>1.2 DO SUPERIOR IMEDIATO</t>
  </si>
  <si>
    <t>FUNÇÃO:</t>
  </si>
  <si>
    <t>1. IDENTIFICAÇÃO</t>
  </si>
  <si>
    <t>Utilize a seguinte escala para avaliação de todos os indicadores deste formulário.</t>
  </si>
  <si>
    <t>Assinale com "X", nos fatores abaixo, o indicador que corresponde a forma como você se avalia. No final de cada fator deverá ser descrito no campo "Evidências" quais os dados e fatos validam o valor atribuído.</t>
  </si>
  <si>
    <t>RESULTADO DO FATOR 5.1 - II COMPETÊNCIA FOCO NO RESULTADO</t>
  </si>
  <si>
    <r>
      <t>ATITUDES</t>
    </r>
    <r>
      <rPr>
        <sz val="11"/>
        <color rgb="FF000000"/>
        <rFont val="Calibri"/>
        <family val="2"/>
      </rPr>
      <t xml:space="preserve"> (pontuação máxima = 24)</t>
    </r>
  </si>
  <si>
    <r>
      <t>ATITUDES</t>
    </r>
    <r>
      <rPr>
        <sz val="11"/>
        <color rgb="FF000000"/>
        <rFont val="Calibri"/>
        <family val="2"/>
      </rPr>
      <t xml:space="preserve"> (pontuação máxima = 9)</t>
    </r>
  </si>
  <si>
    <r>
      <t xml:space="preserve">ATITUDES </t>
    </r>
    <r>
      <rPr>
        <sz val="11"/>
        <rFont val="Calibri"/>
        <family val="2"/>
        <charset val="1"/>
      </rPr>
      <t>(pontuação máxima = 39)</t>
    </r>
  </si>
  <si>
    <r>
      <t>% Alcançado</t>
    </r>
    <r>
      <rPr>
        <b/>
        <vertAlign val="superscript"/>
        <sz val="11"/>
        <rFont val="Calibri"/>
        <family val="2"/>
      </rPr>
      <t>2</t>
    </r>
  </si>
  <si>
    <t>% Alcançado**</t>
  </si>
  <si>
    <t xml:space="preserve"> Atribuições do cargo</t>
  </si>
  <si>
    <r>
      <t xml:space="preserve">3. REQUISITOS </t>
    </r>
    <r>
      <rPr>
        <sz val="11"/>
        <rFont val="Calibri"/>
        <family val="2"/>
        <charset val="1"/>
      </rPr>
      <t>(pontuação máxima no item = 12)</t>
    </r>
  </si>
  <si>
    <r>
      <t xml:space="preserve">4. EFICIÊNCIA </t>
    </r>
    <r>
      <rPr>
        <sz val="11"/>
        <rFont val="Calibri"/>
        <family val="2"/>
        <charset val="1"/>
      </rPr>
      <t>(pontuação máxima no item = 30)</t>
    </r>
  </si>
  <si>
    <r>
      <t>% Alcançado</t>
    </r>
    <r>
      <rPr>
        <b/>
        <vertAlign val="superscript"/>
        <sz val="11"/>
        <color rgb="FF000000"/>
        <rFont val="Calibri"/>
        <family val="2"/>
      </rPr>
      <t>4</t>
    </r>
  </si>
  <si>
    <t>7. PONTOS DE OBSERVAÇÃO</t>
  </si>
  <si>
    <t>6. RESULTADO FINAL DA ADSE</t>
  </si>
  <si>
    <r>
      <t xml:space="preserve">ATITUDES </t>
    </r>
    <r>
      <rPr>
        <sz val="11"/>
        <color rgb="FF000000"/>
        <rFont val="Calibri"/>
        <family val="2"/>
      </rPr>
      <t>(pontuação máxima = 6)</t>
    </r>
  </si>
  <si>
    <r>
      <t xml:space="preserve">ATITUDES </t>
    </r>
    <r>
      <rPr>
        <sz val="11"/>
        <color rgb="FF000000"/>
        <rFont val="Calibri"/>
        <family val="2"/>
      </rPr>
      <t>(pontuação máxima = 12)</t>
    </r>
  </si>
  <si>
    <r>
      <t xml:space="preserve">ATITUDES </t>
    </r>
    <r>
      <rPr>
        <sz val="11"/>
        <color rgb="FF000000"/>
        <rFont val="Calibri"/>
        <family val="2"/>
      </rPr>
      <t>(pontuação máxima = 24)</t>
    </r>
  </si>
  <si>
    <t>Resultado do Fator 3.1</t>
  </si>
  <si>
    <t>Resultado do Fator 3.2</t>
  </si>
  <si>
    <t>Resultado do Fator 3.3</t>
  </si>
  <si>
    <t>Resultado do Fator 3.4</t>
  </si>
  <si>
    <t>Resultado do Item 4</t>
  </si>
  <si>
    <t xml:space="preserve">Resultado do Fator 5.1 - I </t>
  </si>
  <si>
    <t xml:space="preserve">Resultado do Fator 5.1 - II </t>
  </si>
  <si>
    <t xml:space="preserve">Resultado do Fator 5.1 - III </t>
  </si>
  <si>
    <t xml:space="preserve">Resultado do Fator 5.1 - IV </t>
  </si>
  <si>
    <t xml:space="preserve">Resultado do Fator 5.2 - I </t>
  </si>
  <si>
    <t xml:space="preserve">Resultado do Fator 5.2 - II </t>
  </si>
  <si>
    <t xml:space="preserve">Resultado do Fator 5.2 - III </t>
  </si>
  <si>
    <t xml:space="preserve">Resultado do Fator 5.2 - IV </t>
  </si>
  <si>
    <t xml:space="preserve">Resultado do Fator 5.3 - I </t>
  </si>
  <si>
    <t xml:space="preserve">Resultado do fator 5.4 - I  </t>
  </si>
  <si>
    <t>O Resultado Final da Avaliação é obtido a partir da média ponderada do percentual alcançado nos itens "Requisitos", "Eficiência" e "Competências", considerando os pesos especificados abaixo.</t>
  </si>
  <si>
    <t>PONTUAÇÃO</t>
  </si>
  <si>
    <t>%</t>
  </si>
  <si>
    <t>RESULTADO DO FATOR 5.1 - IV COMPETÊNCIA TRABALHO EM REDE</t>
  </si>
  <si>
    <t>RESULTADO DO FATOR 5.1 - III COMPETÊNCIA PLANEJAMENTO</t>
  </si>
  <si>
    <t>RESULTADO DO FATOR 5.1 - I COMPETÊNCIA COMUNICAÇÃO</t>
  </si>
  <si>
    <t>RESULTADO DO FATOR 5.2 - II COMPETÊNCIA INOVAÇÃO</t>
  </si>
  <si>
    <t>RESULTADO DO FATOR 5.2 - I COMPETÊNCIA GESTÃO DE RECURSOS</t>
  </si>
  <si>
    <t>RESULTADO DO FATOR 5.2 - III COMPETÊNCIA GESTÃO DA QUALIDADE</t>
  </si>
  <si>
    <t>RESULTADO DO FATOR 5.2 - IV COMPETÊNCIA RELACIONAMENTO INTERPESSOAL</t>
  </si>
  <si>
    <t>RESULTADO DO FATOR 5.4 - I COMPETÊNCIA TRABALHO EM EQUIPE</t>
  </si>
  <si>
    <t xml:space="preserve">                 AGÊNCIA DE DEFESA AGROPECUÁRIA DO PARANÁ - ADAPAR</t>
  </si>
  <si>
    <t>RESULTADO DO ITEM 4 EFICIÊNCIA:</t>
  </si>
  <si>
    <t>RESULTADO DO ITEM 3 REQUISITOS:</t>
  </si>
  <si>
    <t>Selecione dentre as pontuações a nota que você se avalia perante cada uma das competências. Deverá ser descrito no campo "Evidências" quais os dados e fatos validam o valor atribuído a cada uma delas.</t>
  </si>
  <si>
    <t xml:space="preserve">9. ASSINATURA DO SUPERIOR IMEDIATO E DATA </t>
  </si>
  <si>
    <t xml:space="preserve"> Assinatura:                                                                                                                                               </t>
  </si>
  <si>
    <t>Assinale com "X", nos fatores abaixo, o indicador que corresponde a forma como você avalia o Servidor. No final de cada fator deverá ser descrito no campo "Evidências" quais os dados e fatos validam o valor atribuído.</t>
  </si>
  <si>
    <t>Selecione dentre as pontuações a nota que você avalia o Servidor perante a cada uma destas atribuições. Deverá ser descrito no campo "Evidências" quais os dados e fatos validam o valor atribuído a cada uma delas.</t>
  </si>
  <si>
    <t>Selecione dentre as pontuações a nota que você avalia o Servidor perante cada uma das competências. Deverá ser descrito no campo "Evidências" quais os dados e fatos validam o valor atribuído a cada uma delas.</t>
  </si>
  <si>
    <t>Após o Servidor e o seu Superior Imediato apresentarem para cada um dos indicadores avaliados os resultados das suas respectivas avaliações, para aqueles que não tiverem a mesma nota, ambos deverão chegar num consenso e assinalerem com "X", o indicador que corresponde ao resultado dessa conversa. No final de cada fator deverá ser descrito no campo "Evidências" quais os dados e fatos validam o valor atribuído.</t>
  </si>
  <si>
    <t>10. ASSINATURA DO SUPERIOR IMEDIATO E DATA</t>
  </si>
  <si>
    <t>Cumpre rigorosamente o horário de trabalho e a carga horária estabelecidos pela instituição, não registrando atrasos nem saídas antecipadas.</t>
  </si>
  <si>
    <t>Quase sempre cumpre o horário de trabalho e a carga horária estabelecidos pela instituição, registrando alguns atrasos ou saídas antecipadas.</t>
  </si>
  <si>
    <t>Apresenta dificuldades para cumprir o horário de trabalho e a carga horária estabelecidos pela instituição, registrando atrasos e saídas antecipadas com frequência.</t>
  </si>
  <si>
    <t>Descumpre constantemente o horário de trabalho e a carga horária estabelecidos pela instituição, registrando quase sempre atrasos e saídas antecipadas com frequência.</t>
  </si>
  <si>
    <t>O Campo 11 será preenchido apenas no caso de o resultado da Avaliação de Consenso ter sido INSATISFATÓRIO.</t>
  </si>
  <si>
    <t xml:space="preserve"> Assinatura do Superior Imediato:                                                                                                                                               </t>
  </si>
  <si>
    <t>Data:</t>
  </si>
  <si>
    <t>11. PARECER DA COMISSÃO REGIONAL DE AVALIAÇÃO DE DESEMPENHO - CRAD</t>
  </si>
  <si>
    <t>Presidente CRAD</t>
  </si>
  <si>
    <t xml:space="preserve">Membro CRAD                                                                           </t>
  </si>
  <si>
    <t>Membro CRAD</t>
  </si>
  <si>
    <t>::</t>
  </si>
  <si>
    <t>Assinatura:</t>
  </si>
  <si>
    <t>11.1 NOME E ASSINATURA DOS PARTICIPANTES DA REUNIÃO</t>
  </si>
  <si>
    <t>Assinatura do Servidor:</t>
  </si>
  <si>
    <t>ULSA DE BANDEIRANTES</t>
  </si>
  <si>
    <t>ULSA DE ADRIANÓPOLIS</t>
  </si>
  <si>
    <t>ULSA DE GUARATUBA</t>
  </si>
  <si>
    <t>ULSA DE RIO BRANCO DO SUL</t>
  </si>
  <si>
    <t>ULSA DE CAMPINA DA LAGOA</t>
  </si>
  <si>
    <t>ULSA DE ALTÔNIA</t>
  </si>
  <si>
    <t>ULSA DE ICARAÍMA</t>
  </si>
  <si>
    <t>ULSA DE PARANAVAÍ</t>
  </si>
  <si>
    <t>ULSA DE IPORÃ</t>
  </si>
  <si>
    <t>ULSA DE BELA VISTA DO PARAÍSO</t>
  </si>
  <si>
    <t>ULSA DE REALEZA</t>
  </si>
  <si>
    <t>ULSA DE NOVA AURORA</t>
  </si>
  <si>
    <t>ULSA DE ASTORGA</t>
  </si>
  <si>
    <t>ULSA DE ANTONINA</t>
  </si>
  <si>
    <t>ULSA DE SÃO MATEUS DO SUL</t>
  </si>
  <si>
    <t>ULSA DE APUCARANA</t>
  </si>
  <si>
    <t>ULSA DE ARAPONGAS</t>
  </si>
  <si>
    <t>ULSA DE ARAPOTI</t>
  </si>
  <si>
    <t>ULSA DE IVAIPORÃ</t>
  </si>
  <si>
    <t>ULSA DE CAMPO MOURÃO</t>
  </si>
  <si>
    <t>ULSA DE CAMPO LARGO</t>
  </si>
  <si>
    <t>ULSA DE ASSAÍ</t>
  </si>
  <si>
    <t>ULSA DE ASSIS CHATEAUBRIAND</t>
  </si>
  <si>
    <t>ULSA DE NOVA ESPERANÇA</t>
  </si>
  <si>
    <t>ULSA DE ENGENHEIRO BELTRÃO</t>
  </si>
  <si>
    <t>ULSA DE BARRACÃO</t>
  </si>
  <si>
    <t>ULSA DE JACAREZINHO</t>
  </si>
  <si>
    <t>ULSA DE PLANALTO</t>
  </si>
  <si>
    <t>ULSA DE GENERAL CARNEIRO</t>
  </si>
  <si>
    <t>ULSA DE MAMBORÊ</t>
  </si>
  <si>
    <t>ULSA DE DOIS VIZINHOS</t>
  </si>
  <si>
    <t>ULSA DE PITANGA</t>
  </si>
  <si>
    <t>ULSA DE TRÊS BARRAS DO PARANÁ</t>
  </si>
  <si>
    <t>ULSA DE COLOMBO</t>
  </si>
  <si>
    <t>ULSA DE JANDAIA DO SUL</t>
  </si>
  <si>
    <t>ULSA DE PATO BRANCO</t>
  </si>
  <si>
    <t>ULSA DE FAXINAL</t>
  </si>
  <si>
    <t>ULSA DE CORBÉLIA</t>
  </si>
  <si>
    <t>ULSA DE CENTENÁRIO DO SUL</t>
  </si>
  <si>
    <t>ULSA DE ROLÂNDIA</t>
  </si>
  <si>
    <t>ULSA DE TURVO</t>
  </si>
  <si>
    <t>ULSA DE CATANDUVAS</t>
  </si>
  <si>
    <t>ULSA DE RIO NEGRO</t>
  </si>
  <si>
    <t>ULSA DE CÂNDIDO DE ABREU</t>
  </si>
  <si>
    <t>ULSA DE CANDÓI</t>
  </si>
  <si>
    <t>ULSA DE CANTAGALO</t>
  </si>
  <si>
    <t>ULSA DE CAPITÃO LEÔNIDAS MARQUES</t>
  </si>
  <si>
    <t>ULSA DE PONTA GROSSA</t>
  </si>
  <si>
    <t>ULSA DE JOAQUIM TÁVORA</t>
  </si>
  <si>
    <t>ULSA DE CASCAVEL</t>
  </si>
  <si>
    <t>ULSA DE CASTRO</t>
  </si>
  <si>
    <t>ULSA DE CERRO AZUL</t>
  </si>
  <si>
    <t>ULSA DE MATELÂNDIA</t>
  </si>
  <si>
    <t>ULSA DE CHOPINZINHO</t>
  </si>
  <si>
    <t>ULSA DE CIANORTE</t>
  </si>
  <si>
    <t>ULSA DE CIDADE GAÚCHA</t>
  </si>
  <si>
    <t>ULSA DE CLEVELÂNDIA</t>
  </si>
  <si>
    <t>ULSA DE COLORADO</t>
  </si>
  <si>
    <t>ULSA DE RIBEIRÃO DO PINHAL</t>
  </si>
  <si>
    <t>ULSA DE SANTO ANTÔNIO DA PLATINA</t>
  </si>
  <si>
    <t>ULSA DE LAPA</t>
  </si>
  <si>
    <t>ULSA DE CORNÉLIO PROCÓPIO</t>
  </si>
  <si>
    <t>ULSA DE PALMAS</t>
  </si>
  <si>
    <t>ULSA DE CORONEL VIVIDA</t>
  </si>
  <si>
    <t>ULSA DE CRUZEIRO DO OESTE</t>
  </si>
  <si>
    <t>ULSA DE PARANACITY</t>
  </si>
  <si>
    <t>ULSA DE CRUZ MACHADO</t>
  </si>
  <si>
    <t>ULSA DE CURITIBA</t>
  </si>
  <si>
    <t>ULSA DE IBAITI</t>
  </si>
  <si>
    <t>ULSA DE NOVA LONDRINA</t>
  </si>
  <si>
    <t>ULSA DE MISSAL</t>
  </si>
  <si>
    <t>ULSA DE GUARANIAÇU</t>
  </si>
  <si>
    <t>ULSA DE MARINGÁ</t>
  </si>
  <si>
    <t>ULSA DE FRANCISCO BELTRÃO</t>
  </si>
  <si>
    <t>ULSA DE MARECHAL CÂNDIDO RONDON</t>
  </si>
  <si>
    <t>ULSA DE PÉROLA</t>
  </si>
  <si>
    <t>ULSA DE QUEDAS DO IGUAÇU</t>
  </si>
  <si>
    <t>ULSA DE SÃO JOSÉ DOS PINHAIS</t>
  </si>
  <si>
    <t>ULSA DE TEIXEIRA SOARES</t>
  </si>
  <si>
    <t>ULSA DE SALGADO FILHO</t>
  </si>
  <si>
    <t>ULSA DE PORECATU</t>
  </si>
  <si>
    <t>ULSA DE FOZ DO IGUAÇU</t>
  </si>
  <si>
    <t>ULSA DE SÃO JOÃO DO IVAÍ</t>
  </si>
  <si>
    <t>ULSA DE GOIOERÊ</t>
  </si>
  <si>
    <t>ULSA DE GRANDES RIOS</t>
  </si>
  <si>
    <t>ULSA DE GUAÍRA</t>
  </si>
  <si>
    <t>ULSA DE TERRA RICA</t>
  </si>
  <si>
    <t>ULSA DE IMBITUVA</t>
  </si>
  <si>
    <t>ULSA DE SERTANÓPOLIS</t>
  </si>
  <si>
    <t>ULSA DE RESERVA</t>
  </si>
  <si>
    <t>ULSA DE IRATI</t>
  </si>
  <si>
    <t>ULSA DE RONDON</t>
  </si>
  <si>
    <t>ULSA DE IRETAMA</t>
  </si>
  <si>
    <t>ULSA DE SÃO MIGUEL DO IGUAÇU</t>
  </si>
  <si>
    <t>ULSA DE JAGUARIAÍVA</t>
  </si>
  <si>
    <t>ULSA DE PALMITAL</t>
  </si>
  <si>
    <t>ULSA DE LARANJEIRAS DO SUL</t>
  </si>
  <si>
    <t>ULSA DE SANTA MARIANA</t>
  </si>
  <si>
    <t>ULSA DE LOANDA</t>
  </si>
  <si>
    <t>ULSA DE LONDRINA</t>
  </si>
  <si>
    <t>ULSA DE RIO AZUL</t>
  </si>
  <si>
    <t>ULSA DE MANDAGUAÇU</t>
  </si>
  <si>
    <t>ULSA DE MANDAGUARI</t>
  </si>
  <si>
    <t>ULSA DE MANOEL RIBAS</t>
  </si>
  <si>
    <t>ULSA DE MARIA HELENA</t>
  </si>
  <si>
    <t>ULSA DE PALOTINA</t>
  </si>
  <si>
    <t>ULSA DE PARANAGUÁ</t>
  </si>
  <si>
    <t>ULSA DE MEDIANEIRA</t>
  </si>
  <si>
    <t>ULSA DE PARAÍSO DO NORTE</t>
  </si>
  <si>
    <t>ULSA DE SALTO DO LONTRA</t>
  </si>
  <si>
    <t>ULSA DE NOVA LARANJEIRAS</t>
  </si>
  <si>
    <t>ULSA DE ORTIGUEIRA</t>
  </si>
  <si>
    <t>ULSA DE TOLEDO</t>
  </si>
  <si>
    <t>ULSA DE PALMEIRA</t>
  </si>
  <si>
    <t>ULSA DE UNIÃO DA VITÓRIA</t>
  </si>
  <si>
    <t>ULSA DE UMUARAMA</t>
  </si>
  <si>
    <t>ULSA DE SANTO ANTÔNIO DO SUDOESTE</t>
  </si>
  <si>
    <t>ULSA DE PINHÃO</t>
  </si>
  <si>
    <t>ULSA DE RIO BONITO DO IGUAÇU</t>
  </si>
  <si>
    <t>ULSA DE SANTA CRUZ DE MONTE CASTELO</t>
  </si>
  <si>
    <t>ULSA DE PRUDENTÓPOLIS</t>
  </si>
  <si>
    <t>ULSA DE QUERÊNCIA DO NORTE</t>
  </si>
  <si>
    <t>ULSA DE SIQUEIRA CAMPOS</t>
  </si>
  <si>
    <t>ULSA DE SANTA HELENA</t>
  </si>
  <si>
    <t>ULSA DE WENCESLAU BRAZ</t>
  </si>
  <si>
    <t>ULSA DE SÃO JERÔNIMO DA SERRA</t>
  </si>
  <si>
    <t>ULSA DE SÃO JORGE DO OESTE</t>
  </si>
  <si>
    <t>ULSA DE SENGÉS</t>
  </si>
  <si>
    <t>ULSA DE TAPEJARA</t>
  </si>
  <si>
    <t>ULSA DE TIBAGI</t>
  </si>
  <si>
    <t>URS DE CORNÉLIO PROCÓPIO</t>
  </si>
  <si>
    <t>URS DE CURITIBA</t>
  </si>
  <si>
    <t>URS DE PARANAGUÁ</t>
  </si>
  <si>
    <t>URS DE CAMPO MOURÃO</t>
  </si>
  <si>
    <t>URS DE UMUARAMA</t>
  </si>
  <si>
    <t>URS DE PARANAVAÍ</t>
  </si>
  <si>
    <t>URS DE LONDRINA</t>
  </si>
  <si>
    <t>URS DE DOIS VIZINHOS</t>
  </si>
  <si>
    <t>URS DE CASCAVEL</t>
  </si>
  <si>
    <t>URS DE MARINGÁ</t>
  </si>
  <si>
    <t>URS DE UNIÃO DA VITÓRIA</t>
  </si>
  <si>
    <t>URS DE APUCARANA</t>
  </si>
  <si>
    <t>URS DE PONTA GROSSA</t>
  </si>
  <si>
    <t>URS DE IVAIPORÃ</t>
  </si>
  <si>
    <t>URS DE TOLEDO</t>
  </si>
  <si>
    <t>URS DE FRANCISCO BELTRÃO</t>
  </si>
  <si>
    <t>URS DE JACAREZINHO</t>
  </si>
  <si>
    <t>URS DE PATO BRANCO</t>
  </si>
  <si>
    <t>URS DE GUARAPUAVA</t>
  </si>
  <si>
    <t>URS DE LARANJEIRAS DO SUL</t>
  </si>
  <si>
    <t>URS DE IRATI</t>
  </si>
  <si>
    <t>ULSA DE CURIÚVA</t>
  </si>
  <si>
    <t>ULSA DE PATO BRAGADO</t>
  </si>
  <si>
    <t>ULSA DE SÃO JOÃO DO CAIUÁ</t>
  </si>
  <si>
    <t>GAD</t>
  </si>
  <si>
    <t>GAT</t>
  </si>
  <si>
    <t>GFI</t>
  </si>
  <si>
    <t>GIPOA</t>
  </si>
  <si>
    <t>GLAB</t>
  </si>
  <si>
    <t>ASSESSORIA</t>
  </si>
  <si>
    <t>GRH</t>
  </si>
  <si>
    <t>GSA</t>
  </si>
  <si>
    <t>GSV</t>
  </si>
  <si>
    <t>GTRA</t>
  </si>
  <si>
    <t>SEDE</t>
  </si>
  <si>
    <t>X</t>
  </si>
  <si>
    <r>
      <rPr>
        <b/>
        <vertAlign val="superscript"/>
        <sz val="11"/>
        <color rgb="FF000000"/>
        <rFont val="Calibri"/>
        <family val="2"/>
      </rPr>
      <t>4</t>
    </r>
    <r>
      <rPr>
        <sz val="11"/>
        <color rgb="FF000000"/>
        <rFont val="Calibri"/>
        <family val="2"/>
        <charset val="1"/>
      </rPr>
      <t xml:space="preserve"> O % Alcançado no Subitem é calculado a partir da razão entre a Pontuação Alcançada e a Pontuação Máxima no Subitem, multiplicado por 100.   </t>
    </r>
  </si>
  <si>
    <t>NOTAS</t>
  </si>
  <si>
    <r>
      <rPr>
        <vertAlign val="superscript"/>
        <sz val="11"/>
        <rFont val="Calibri"/>
        <family val="2"/>
      </rPr>
      <t>1</t>
    </r>
    <r>
      <rPr>
        <sz val="11"/>
        <rFont val="Calibri"/>
        <family val="2"/>
        <charset val="1"/>
      </rPr>
      <t xml:space="preserve"> Em cada Competência a Pontuação Alcançada refere-se ao Resultado do Fator, o qual é resultante da somatória das pontuações atribuídas nos indicadores.</t>
    </r>
  </si>
  <si>
    <r>
      <rPr>
        <vertAlign val="superscript"/>
        <sz val="11"/>
        <rFont val="Calibri"/>
        <family val="2"/>
      </rPr>
      <t>2</t>
    </r>
    <r>
      <rPr>
        <sz val="11"/>
        <rFont val="Calibri"/>
        <family val="2"/>
        <charset val="1"/>
      </rPr>
      <t xml:space="preserve"> O % Alcançado em cada Competência é calculado a partir da razão entre a Pontuação Alcançada e a Pontuação Máxima no Fator, multiplicado por 100. </t>
    </r>
  </si>
  <si>
    <r>
      <rPr>
        <vertAlign val="superscript"/>
        <sz val="11"/>
        <rFont val="Calibri"/>
        <family val="2"/>
      </rPr>
      <t>3</t>
    </r>
    <r>
      <rPr>
        <sz val="11"/>
        <rFont val="Calibri"/>
        <family val="2"/>
        <charset val="1"/>
      </rPr>
      <t xml:space="preserve"> Em cada Subitem a Pontuação Alcançada é obtida pela somatória das pontuações alcançadas em cada competência. </t>
    </r>
  </si>
  <si>
    <t>Descrição das evidências:</t>
  </si>
  <si>
    <t>*O Resultado do Item 5 Competências é representado pela Pontuação Alcançada e corresponde à somatória dos Subitens 5.1, 5.2, 5.3 e 5.4.</t>
  </si>
  <si>
    <t>**A Pontuação em %, é obtida a partir da razão entre a Pontuação Alcançada e a Pontuação Total Máxima no item, multiplicado por 100.</t>
  </si>
  <si>
    <t xml:space="preserve">*A Pontuação Alcançada refere-se ao Resultado do Item 4, o qual é resultante da somatória das pontuações atribuídas nos indicadores.      </t>
  </si>
  <si>
    <t>**O % Alcançado é calculado a partir da razão entre a Pontuação Alcançada e a Pontuação Máxima no Item, multiplicado por 100.</t>
  </si>
  <si>
    <r>
      <t>*</t>
    </r>
    <r>
      <rPr>
        <sz val="11"/>
        <color rgb="FF000000"/>
        <rFont val="Calibri"/>
        <family val="2"/>
      </rPr>
      <t xml:space="preserve">A Pontuação Alcançada é obtida a partir da somatória dos resultados dos fatores 3.1, 3.2, 3.3 e 3.4.    </t>
    </r>
  </si>
  <si>
    <r>
      <rPr>
        <b/>
        <sz val="11"/>
        <color rgb="FF000000"/>
        <rFont val="Calibri"/>
        <family val="2"/>
      </rPr>
      <t>*</t>
    </r>
    <r>
      <rPr>
        <sz val="11"/>
        <color rgb="FF000000"/>
        <rFont val="Calibri"/>
        <family val="2"/>
      </rPr>
      <t xml:space="preserve">A Pontuação Alcançada é obtida a partir da somatória dos resultados dos fatores 3.1, 3.2, 3.3 e 3.4. </t>
    </r>
  </si>
  <si>
    <r>
      <t>3.1 Assiduidade:</t>
    </r>
    <r>
      <rPr>
        <sz val="11"/>
        <rFont val="Calibri"/>
        <family val="2"/>
      </rPr>
      <t xml:space="preserve"> comparecimento nos dias de trabalho definidos pela instituição</t>
    </r>
  </si>
  <si>
    <t xml:space="preserve">Falta e ausenta-se do trabalho com frequência, sem apresentar justificativa, não sendo possível contar com sua contribuição para a realização das atividades. </t>
  </si>
  <si>
    <t>Não falta e está sempre presente para realizar suas atividades.</t>
  </si>
  <si>
    <r>
      <t xml:space="preserve">3.2 Pontualidade: </t>
    </r>
    <r>
      <rPr>
        <sz val="11"/>
        <rFont val="Calibri"/>
        <family val="2"/>
        <charset val="1"/>
      </rPr>
      <t>comparecimento nos horários de trabalho  e cumprimento da carga horária definidos pela instituição</t>
    </r>
  </si>
  <si>
    <t>Possui conduta pessoal adequada, mas precisa se esforçar para melhorar o relacionamento interpessoal.</t>
  </si>
  <si>
    <t>Demonstra excelente conduta pessoal, mantendo relacionamento adequado e respeitando os limites profissionais e pessoais das chefias. Zela pelo bom relacionamento no trabalho.</t>
  </si>
  <si>
    <r>
      <t>3.3 Idoneidade Moral:</t>
    </r>
    <r>
      <rPr>
        <sz val="11"/>
        <rFont val="Calibri"/>
        <family val="2"/>
        <charset val="1"/>
      </rPr>
      <t xml:space="preserve">  agir com urbanidade, discrição, lealdade e respeito à instituição e à hierarquia e o devido sigilo profissional.</t>
    </r>
  </si>
  <si>
    <t>É indisciplinado, não gosta de receber ordens e demonstra pouco caso com relação às normas da instituição.</t>
  </si>
  <si>
    <t>Tem dificuldade em aceitar as normas  e regulamentos, tendo que ser chamado a atenção por falhas disciplinares com frequência.</t>
  </si>
  <si>
    <t>Aceita as normas, mas às vezes precisa ser chamado a atenção por falhas disciplinares.</t>
  </si>
  <si>
    <t>Age de acordo com as normas legais e regulamentares estabelecidas pela instiituição, buscando conhecê-las e compreendê-las</t>
  </si>
  <si>
    <t xml:space="preserve">Algumas vezes falta e se ausenta do trabalho, sem apresentar justificativa. </t>
  </si>
  <si>
    <t xml:space="preserve">Quase não falta e quando ocorre, apresenta justificativa. </t>
  </si>
  <si>
    <t>Após o Servidor e o seu Superior Imediato apresentarem para cada um dos indicadores avaliados os resultados das suas respectivas avaliações, para aqueles que não tiverem a mesma nota, ambos deverão chegar em um consenso e marcarem a nota no indicador que corresponde ao resultado dessa conversa. No final de cada fator deverá ser descrito no campo "Evidências" quais os dados e fatos validam o valor atribuído.</t>
  </si>
  <si>
    <t xml:space="preserve">Em algumas ocasiões, apresentou comportamento inadequado no trabalho e demonstrou pouca capacidade de relacionar-se com outras pessoas. </t>
  </si>
  <si>
    <t>Não mantém conduta pessoal adequada, sendo constantemente advertido verbalmente. Não possui habilidade de relacionar-se, o que já causou ao servidor problemas com outras pessoas e críticas ao seu trabalho.</t>
  </si>
  <si>
    <t>PRESIDÊNCIA</t>
  </si>
  <si>
    <t>DIREÇÃO</t>
  </si>
  <si>
    <r>
      <t>UNIDADE ADMINISTRATIVA:</t>
    </r>
    <r>
      <rPr>
        <sz val="11"/>
        <rFont val="Calibri"/>
        <family val="2"/>
        <scheme val="minor"/>
      </rPr>
      <t xml:space="preserve"> </t>
    </r>
  </si>
  <si>
    <t>Não atende a expectativa</t>
  </si>
  <si>
    <r>
      <t xml:space="preserve">ATITUDES </t>
    </r>
    <r>
      <rPr>
        <sz val="11"/>
        <color rgb="FF000000"/>
        <rFont val="Calibri"/>
        <family val="2"/>
      </rPr>
      <t>(pontuação máxima = 9)</t>
    </r>
  </si>
  <si>
    <r>
      <t xml:space="preserve">ATITUDES </t>
    </r>
    <r>
      <rPr>
        <sz val="11"/>
        <color rgb="FF000000"/>
        <rFont val="Calibri"/>
        <family val="2"/>
      </rPr>
      <t>(pontuação máxima = 27)</t>
    </r>
  </si>
  <si>
    <r>
      <t xml:space="preserve">ATITUDES </t>
    </r>
    <r>
      <rPr>
        <sz val="11"/>
        <color rgb="FF000000"/>
        <rFont val="Calibri"/>
        <family val="2"/>
      </rPr>
      <t>(pontuação máxima = 39)</t>
    </r>
  </si>
  <si>
    <r>
      <t>Básico</t>
    </r>
    <r>
      <rPr>
        <sz val="11"/>
        <color rgb="FF000000"/>
        <rFont val="Calibri"/>
        <family val="2"/>
        <charset val="1"/>
      </rPr>
      <t xml:space="preserve"> </t>
    </r>
  </si>
  <si>
    <r>
      <t>ATITUDES</t>
    </r>
    <r>
      <rPr>
        <sz val="11"/>
        <color rgb="FF000000"/>
        <rFont val="Calibri"/>
        <family val="2"/>
      </rPr>
      <t xml:space="preserve"> (pontuação máxima = 39)</t>
    </r>
  </si>
  <si>
    <r>
      <t xml:space="preserve">I - VISÃO SISTÊMICA:  </t>
    </r>
    <r>
      <rPr>
        <sz val="11"/>
        <color rgb="FF000000"/>
        <rFont val="Calibri"/>
        <family val="2"/>
      </rPr>
      <t>Capacidade de compreender a instituição como um organismo vivo e perceber a interação e a interdependência das partes que compõe o todo, interpretando legislação, políticas e procedimentos para adequar os processos e as práticas internas à realidade dos múltiplos cenários (problemas e tendências) e possíveis ações capazes de influenciar as decisões institucionais, entendendo o impacto de cada contribuição no alcance dos resultados de forma efetiva.</t>
    </r>
  </si>
  <si>
    <t>1. Atua com base no contexto, executando as atividades e procedimentos sob a sua alçada.</t>
  </si>
  <si>
    <t>2. Propõe soluções preventivas e corretivas diante dos riscos e problemas identificados.</t>
  </si>
  <si>
    <t>3. Reporta informações úteis ao bom andamento do trabalho.</t>
  </si>
  <si>
    <t>4. Executa as ações com base nas diretrizes.</t>
  </si>
  <si>
    <t>5. É atento aos detalhes.</t>
  </si>
  <si>
    <t>6. Mantém-se informado.</t>
  </si>
  <si>
    <t>7. Detecta e informa riscos.</t>
  </si>
  <si>
    <t>8. Entende as suas atividades e os impactos perante outras áreas, agindo com interdependência e integração com as mesmas.</t>
  </si>
  <si>
    <t>9. É resiliente.</t>
  </si>
  <si>
    <t>10. Compartilha informações, com as partes envolvidas.</t>
  </si>
  <si>
    <t>11. Compreende as implicações diretas e indiretas nos processos.</t>
  </si>
  <si>
    <r>
      <t>ATITUDES</t>
    </r>
    <r>
      <rPr>
        <sz val="11"/>
        <color rgb="FF000000"/>
        <rFont val="Calibri"/>
        <family val="2"/>
      </rPr>
      <t xml:space="preserve"> (pontuação máxima = 33)</t>
    </r>
  </si>
  <si>
    <r>
      <t xml:space="preserve">5.3 COMPETÊNCIAS GERENCIAIS </t>
    </r>
    <r>
      <rPr>
        <sz val="11"/>
        <rFont val="Calibri"/>
        <family val="2"/>
        <charset val="1"/>
      </rPr>
      <t>(pontuação máxima no subitem = 33)</t>
    </r>
  </si>
  <si>
    <r>
      <t xml:space="preserve">ATITUDES </t>
    </r>
    <r>
      <rPr>
        <sz val="11"/>
        <color rgb="FF000000"/>
        <rFont val="Calibri"/>
        <family val="2"/>
      </rPr>
      <t>(pontuação máxima = 33)</t>
    </r>
  </si>
  <si>
    <t>RESULTADO DO FATOR 5.3 - I COMPETÊNCIA VISÃO SISTÊMICA</t>
  </si>
  <si>
    <t xml:space="preserve"> Assistente de Fiscalização da Defesa Agropecuária - AFDA / GLAB</t>
  </si>
  <si>
    <t>Gerente da GLAB</t>
  </si>
  <si>
    <r>
      <rPr>
        <b/>
        <sz val="12"/>
        <rFont val="Calibri"/>
        <family val="2"/>
        <scheme val="minor"/>
      </rPr>
      <t>FORMULÁRIO A - AUTOAVALIAÇÃO</t>
    </r>
    <r>
      <rPr>
        <b/>
        <sz val="12"/>
        <rFont val="Calibri"/>
        <family val="2"/>
      </rPr>
      <t xml:space="preserve"> - CARGO ASSISTENTE DE FISCALIZAÇÃO DA DEFESA AGROPECUÁRIA / GLAB</t>
    </r>
  </si>
  <si>
    <r>
      <rPr>
        <b/>
        <sz val="12"/>
        <rFont val="Calibri"/>
        <family val="2"/>
        <scheme val="minor"/>
      </rPr>
      <t>FORMULÁRIO B - SUPERIOR IMEDIATO</t>
    </r>
    <r>
      <rPr>
        <b/>
        <sz val="12"/>
        <rFont val="Calibri"/>
        <family val="2"/>
      </rPr>
      <t xml:space="preserve"> - CARGO ASSISTENTE DE FISCALIZAÇÃO DA DEFESA AGROPECUÁRIA / GLAB</t>
    </r>
  </si>
  <si>
    <r>
      <rPr>
        <b/>
        <sz val="12"/>
        <rFont val="Calibri"/>
        <family val="2"/>
        <scheme val="minor"/>
      </rPr>
      <t>FORMULÁRIO C - CONSENSO</t>
    </r>
    <r>
      <rPr>
        <b/>
        <sz val="12"/>
        <rFont val="Calibri"/>
        <family val="2"/>
      </rPr>
      <t xml:space="preserve"> - CARGO ASSISTENTE DE FISCALIZAÇÃO DA DEFESA AGROPECUÁRIA / GLAB</t>
    </r>
  </si>
  <si>
    <t>PERÍODO AVALIADO:</t>
  </si>
  <si>
    <t>ANEXO IV a que se refere a Portaria 30 de 08 de fevereiro de 2023</t>
  </si>
  <si>
    <t>2. Planeja a utilização dos recursos de forma efetiva, considerando a relação custo-benefício.</t>
  </si>
  <si>
    <t xml:space="preserve">3. Utiliza processos e ferramentas de planejamento, com qualidade. </t>
  </si>
  <si>
    <t>4. É proativo e crítico na busca, análise e utilização de dados e informações para planejar.</t>
  </si>
  <si>
    <r>
      <t>III – PLANEJAMENTO:</t>
    </r>
    <r>
      <rPr>
        <sz val="11"/>
        <rFont val="Calibri"/>
        <family val="2"/>
        <charset val="1"/>
      </rPr>
      <t xml:space="preserve"> Capacidade de conceber objetivos e resultados, por meio dos processos de planejamento da ADAPAR, considerando a participação das partes interessadas e a disponibilidade de recursos.</t>
    </r>
  </si>
  <si>
    <r>
      <t>ATITUDES</t>
    </r>
    <r>
      <rPr>
        <sz val="11"/>
        <color rgb="FF000000"/>
        <rFont val="Calibri"/>
        <family val="2"/>
      </rPr>
      <t xml:space="preserve"> (pontuação máxima = 12)</t>
    </r>
  </si>
  <si>
    <r>
      <t>I – COMUNICAÇÃO:</t>
    </r>
    <r>
      <rPr>
        <sz val="11"/>
        <color rgb="FF000000"/>
        <rFont val="Calibri"/>
        <family val="2"/>
        <charset val="1"/>
      </rPr>
      <t xml:space="preserve"> Capacidade de transmitir informações, pensamentos e ideias com clareza e objetividade, ouvindo atentamente e argumentando com coerência, de modo a garantir a compreensão da mensagem de forma plena, sem ruídos ou distorções, facilitando a interação entre as partes, por meio de canais apropriados aos diversos usuários.</t>
    </r>
  </si>
  <si>
    <r>
      <t xml:space="preserve">5.1 COMPETÊNCIAS INSTITUCIONAIS </t>
    </r>
    <r>
      <rPr>
        <sz val="11"/>
        <rFont val="Calibri"/>
        <family val="2"/>
        <charset val="1"/>
      </rPr>
      <t>(pontuação</t>
    </r>
    <r>
      <rPr>
        <b/>
        <sz val="11"/>
        <rFont val="Calibri"/>
        <family val="2"/>
        <charset val="1"/>
      </rPr>
      <t xml:space="preserve"> </t>
    </r>
    <r>
      <rPr>
        <sz val="11"/>
        <rFont val="Calibri"/>
        <family val="2"/>
        <charset val="1"/>
      </rPr>
      <t>máxima no subitem = 99)</t>
    </r>
  </si>
  <si>
    <r>
      <t xml:space="preserve">5 COMPETÊNCIAS </t>
    </r>
    <r>
      <rPr>
        <sz val="11"/>
        <rFont val="Calibri"/>
        <family val="2"/>
        <charset val="1"/>
      </rPr>
      <t>(pontuação total máxima no item = 225)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</si>
</sst>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sz val="11"/>
      <name val="Calibri"/>
      <family val="2"/>
      <charset val="1"/>
    </font>
    <font>
      <b/>
      <sz val="11"/>
      <name val="Calibri"/>
      <family val="2"/>
      <charset val="1"/>
    </font>
    <font>
      <b/>
      <sz val="11"/>
      <color rgb="FF000000"/>
      <name val="Calibri"/>
      <family val="2"/>
      <charset val="1"/>
    </font>
    <font>
      <sz val="11"/>
      <color rgb="FF000000"/>
      <name val="Calibri"/>
      <family val="2"/>
      <charset val="1"/>
    </font>
    <font>
      <sz val="11"/>
      <name val="Calibri"/>
      <family val="2"/>
    </font>
    <font>
      <sz val="11"/>
      <color rgb="FF000000"/>
      <name val="Calibri"/>
      <family val="2"/>
    </font>
    <font>
      <b/>
      <sz val="11"/>
      <color rgb="FF000000"/>
      <name val="Calibri"/>
      <family val="2"/>
    </font>
    <font>
      <b/>
      <vertAlign val="superscript"/>
      <sz val="11"/>
      <color rgb="FF000000"/>
      <name val="Calibri"/>
      <family val="2"/>
    </font>
    <font>
      <b/>
      <sz val="11"/>
      <name val="Calibri"/>
      <family val="2"/>
    </font>
    <font>
      <b/>
      <vertAlign val="superscript"/>
      <sz val="11"/>
      <name val="Calibri"/>
      <family val="2"/>
    </font>
    <font>
      <b/>
      <sz val="11"/>
      <name val="Calibri"/>
      <family val="2"/>
      <scheme val="minor"/>
    </font>
    <font>
      <b/>
      <sz val="14"/>
      <name val="Calibri"/>
      <family val="2"/>
      <charset val="1"/>
    </font>
    <font>
      <b/>
      <sz val="16"/>
      <name val="Calibri"/>
      <family val="2"/>
      <charset val="1"/>
    </font>
    <font>
      <sz val="11"/>
      <color rgb="FF000000"/>
      <name val="Calibri"/>
      <family val="2"/>
      <scheme val="minor"/>
    </font>
    <font>
      <vertAlign val="superscript"/>
      <sz val="11"/>
      <name val="Calibri"/>
      <family val="2"/>
    </font>
    <font>
      <b/>
      <sz val="14"/>
      <color rgb="FF000000"/>
      <name val="Calibri"/>
      <family val="2"/>
      <charset val="1"/>
    </font>
    <font>
      <sz val="11"/>
      <name val="Calibri"/>
      <family val="2"/>
      <scheme val="minor"/>
    </font>
    <font>
      <b/>
      <sz val="12"/>
      <name val="Calibri"/>
      <family val="2"/>
      <scheme val="minor"/>
    </font>
    <font>
      <b/>
      <sz val="12"/>
      <name val="Calibri"/>
      <family val="2"/>
    </font>
  </fonts>
  <fills count="19">
    <fill>
      <patternFill patternType="none"/>
    </fill>
    <fill>
      <patternFill patternType="gray125"/>
    </fill>
    <fill>
      <patternFill patternType="solid">
        <fgColor rgb="FF808080"/>
        <bgColor rgb="FF969696"/>
      </patternFill>
    </fill>
    <fill>
      <patternFill patternType="solid">
        <fgColor rgb="FFA6A6A6"/>
        <bgColor rgb="FF969696"/>
      </patternFill>
    </fill>
    <fill>
      <patternFill patternType="solid">
        <fgColor rgb="FFBFBFBF"/>
        <bgColor rgb="FFC0C0C0"/>
      </patternFill>
    </fill>
    <fill>
      <patternFill patternType="solid">
        <fgColor rgb="FFFFFFFF"/>
        <bgColor rgb="FFF2F2F2"/>
      </patternFill>
    </fill>
    <fill>
      <patternFill patternType="solid">
        <fgColor rgb="FF969696"/>
        <bgColor rgb="FFA6A6A6"/>
      </patternFill>
    </fill>
    <fill>
      <patternFill patternType="solid">
        <fgColor rgb="FFD9D9D9"/>
        <bgColor rgb="FFE7E6E6"/>
      </patternFill>
    </fill>
    <fill>
      <patternFill patternType="solid">
        <fgColor rgb="FFF2F2F2"/>
        <bgColor rgb="FFE7E6E6"/>
      </patternFill>
    </fill>
    <fill>
      <patternFill patternType="solid">
        <fgColor rgb="FFE2F0D9"/>
        <bgColor rgb="FFE7E6E6"/>
      </patternFill>
    </fill>
    <fill>
      <patternFill patternType="solid">
        <fgColor rgb="FFE7E6E6"/>
        <bgColor rgb="FFE2F0D9"/>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79998168889431442"/>
        <bgColor rgb="FFE7E6E6"/>
      </patternFill>
    </fill>
    <fill>
      <patternFill patternType="solid">
        <fgColor theme="0" tint="-0.14999847407452621"/>
        <bgColor rgb="FFE7E6E6"/>
      </patternFill>
    </fill>
    <fill>
      <patternFill patternType="solid">
        <fgColor theme="4" tint="0.39997558519241921"/>
        <bgColor rgb="FFBFBFBF"/>
      </patternFill>
    </fill>
    <fill>
      <patternFill patternType="solid">
        <fgColor theme="0" tint="-0.249977111117893"/>
        <bgColor indexed="64"/>
      </patternFill>
    </fill>
    <fill>
      <patternFill patternType="solid">
        <fgColor rgb="FF969696"/>
        <bgColor rgb="FF000000"/>
      </patternFill>
    </fill>
    <fill>
      <patternFill patternType="solid">
        <fgColor theme="4" tint="0.59999389629810485"/>
        <bgColor indexed="64"/>
      </patternFill>
    </fill>
  </fills>
  <borders count="67">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medium">
        <color auto="1"/>
      </bottom>
      <diagonal/>
    </border>
    <border>
      <left style="medium">
        <color auto="1"/>
      </left>
      <right style="medium">
        <color auto="1"/>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bottom style="thin">
        <color auto="1"/>
      </bottom>
      <diagonal/>
    </border>
    <border>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right/>
      <top style="thin">
        <color auto="1"/>
      </top>
      <bottom style="medium">
        <color auto="1"/>
      </bottom>
      <diagonal/>
    </border>
    <border>
      <left style="thin">
        <color auto="1"/>
      </left>
      <right/>
      <top style="medium">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style="medium">
        <color auto="1"/>
      </right>
      <top style="medium">
        <color auto="1"/>
      </top>
      <bottom/>
      <diagonal/>
    </border>
    <border>
      <left style="thin">
        <color indexed="64"/>
      </left>
      <right style="thin">
        <color auto="1"/>
      </right>
      <top style="medium">
        <color auto="1"/>
      </top>
      <bottom/>
      <diagonal/>
    </border>
    <border>
      <left/>
      <right style="thin">
        <color auto="1"/>
      </right>
      <top/>
      <bottom/>
      <diagonal/>
    </border>
  </borders>
  <cellStyleXfs count="2">
    <xf numFmtId="0" fontId="0" fillId="0" borderId="0"/>
    <xf numFmtId="9" fontId="4" fillId="0" borderId="0" applyBorder="0" applyProtection="0"/>
  </cellStyleXfs>
  <cellXfs count="350">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5" borderId="14" xfId="0" applyFont="1" applyFill="1" applyBorder="1" applyAlignment="1">
      <alignment horizontal="left" vertical="center" wrapText="1"/>
    </xf>
    <xf numFmtId="0" fontId="0" fillId="5" borderId="0" xfId="0" applyFill="1" applyAlignment="1">
      <alignment horizontal="center" vertical="center" wrapText="1"/>
    </xf>
    <xf numFmtId="0" fontId="0" fillId="5" borderId="0" xfId="0" applyFill="1" applyAlignment="1">
      <alignment vertical="center" wrapText="1"/>
    </xf>
    <xf numFmtId="0" fontId="2" fillId="0" borderId="10" xfId="0" applyFont="1" applyBorder="1" applyAlignment="1">
      <alignment horizontal="center" vertical="center" wrapText="1"/>
    </xf>
    <xf numFmtId="0" fontId="3" fillId="8" borderId="14" xfId="0" applyFont="1" applyFill="1" applyBorder="1" applyAlignment="1">
      <alignment horizontal="right" vertical="center" wrapText="1"/>
    </xf>
    <xf numFmtId="0" fontId="2" fillId="10" borderId="4" xfId="0" applyFont="1" applyFill="1" applyBorder="1" applyAlignment="1">
      <alignment horizontal="right" vertical="center" wrapText="1"/>
    </xf>
    <xf numFmtId="0" fontId="2" fillId="10" borderId="5" xfId="0" applyFont="1" applyFill="1" applyBorder="1" applyAlignment="1">
      <alignment horizontal="right" vertical="center" wrapText="1"/>
    </xf>
    <xf numFmtId="1" fontId="2" fillId="10" borderId="10" xfId="0" applyNumberFormat="1" applyFont="1" applyFill="1" applyBorder="1" applyAlignment="1">
      <alignment horizontal="center" vertical="center" wrapText="1"/>
    </xf>
    <xf numFmtId="0" fontId="3" fillId="8" borderId="2" xfId="0" applyFont="1" applyFill="1" applyBorder="1" applyAlignment="1">
      <alignment horizontal="right" vertical="center" wrapText="1"/>
    </xf>
    <xf numFmtId="9" fontId="0" fillId="0" borderId="0" xfId="1" applyFont="1" applyBorder="1" applyAlignment="1" applyProtection="1">
      <alignment horizontal="center" vertical="center" wrapText="1"/>
    </xf>
    <xf numFmtId="9" fontId="0" fillId="0" borderId="0" xfId="1" applyFont="1" applyBorder="1" applyAlignment="1" applyProtection="1">
      <alignment vertical="center" wrapText="1"/>
    </xf>
    <xf numFmtId="0" fontId="3" fillId="4" borderId="1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8" borderId="22" xfId="0" applyFont="1" applyFill="1" applyBorder="1" applyAlignment="1">
      <alignment horizontal="right" vertical="center" wrapText="1"/>
    </xf>
    <xf numFmtId="1" fontId="3" fillId="0" borderId="23"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0" fontId="0" fillId="0" borderId="0" xfId="1" applyNumberFormat="1" applyFont="1" applyBorder="1" applyAlignment="1" applyProtection="1">
      <alignment horizontal="center" vertical="center" wrapText="1"/>
    </xf>
    <xf numFmtId="0" fontId="2" fillId="4" borderId="10" xfId="0" applyFont="1" applyFill="1" applyBorder="1" applyAlignment="1">
      <alignment horizontal="center" vertical="center" wrapText="1"/>
    </xf>
    <xf numFmtId="0" fontId="0" fillId="5" borderId="2" xfId="0" applyFill="1" applyBorder="1" applyAlignment="1">
      <alignment horizontal="justify" vertical="center" wrapText="1"/>
    </xf>
    <xf numFmtId="0" fontId="0" fillId="5" borderId="0" xfId="0" applyFill="1" applyAlignment="1">
      <alignment horizontal="justify" vertical="center" wrapText="1"/>
    </xf>
    <xf numFmtId="1" fontId="3" fillId="0" borderId="0" xfId="0" applyNumberFormat="1" applyFont="1" applyAlignment="1">
      <alignment horizontal="center" vertical="center" wrapText="1"/>
    </xf>
    <xf numFmtId="0" fontId="3" fillId="0" borderId="3" xfId="0" applyFont="1" applyBorder="1" applyAlignment="1">
      <alignment horizontal="center" vertical="center" wrapText="1"/>
    </xf>
    <xf numFmtId="0" fontId="3" fillId="7" borderId="25" xfId="0" applyFont="1" applyFill="1" applyBorder="1" applyAlignment="1">
      <alignment horizontal="center" vertical="center" wrapText="1"/>
    </xf>
    <xf numFmtId="0" fontId="2" fillId="0" borderId="23" xfId="0" applyFont="1" applyBorder="1" applyAlignment="1">
      <alignment horizontal="center" vertical="center" wrapText="1"/>
    </xf>
    <xf numFmtId="0" fontId="0" fillId="5" borderId="28" xfId="0" applyFill="1" applyBorder="1" applyAlignment="1">
      <alignment horizontal="justify" vertical="center" wrapText="1"/>
    </xf>
    <xf numFmtId="0" fontId="3" fillId="8" borderId="29" xfId="0" applyFont="1" applyFill="1" applyBorder="1" applyAlignment="1">
      <alignment horizontal="right" vertical="center" wrapText="1"/>
    </xf>
    <xf numFmtId="1" fontId="3" fillId="0" borderId="9" xfId="0" applyNumberFormat="1" applyFont="1" applyBorder="1" applyAlignment="1">
      <alignment horizontal="center" vertical="center" wrapText="1"/>
    </xf>
    <xf numFmtId="0" fontId="2" fillId="0" borderId="22" xfId="0" applyFont="1" applyBorder="1" applyAlignment="1">
      <alignment vertical="center" wrapText="1"/>
    </xf>
    <xf numFmtId="0" fontId="2" fillId="11" borderId="23" xfId="0" applyFont="1" applyFill="1" applyBorder="1" applyAlignment="1">
      <alignment horizontal="center" vertical="center" wrapText="1"/>
    </xf>
    <xf numFmtId="2" fontId="3" fillId="11" borderId="15" xfId="0" applyNumberFormat="1" applyFont="1" applyFill="1" applyBorder="1" applyAlignment="1">
      <alignment horizontal="center" vertical="center" wrapText="1"/>
    </xf>
    <xf numFmtId="1" fontId="3" fillId="11" borderId="26" xfId="0" applyNumberFormat="1" applyFont="1" applyFill="1" applyBorder="1" applyAlignment="1">
      <alignment horizontal="center" vertical="center" wrapText="1"/>
    </xf>
    <xf numFmtId="1" fontId="2" fillId="11" borderId="23" xfId="0" applyNumberFormat="1" applyFont="1" applyFill="1" applyBorder="1" applyAlignment="1">
      <alignment horizontal="center" vertical="center" wrapText="1"/>
    </xf>
    <xf numFmtId="0" fontId="3" fillId="14" borderId="36" xfId="0" applyFont="1" applyFill="1" applyBorder="1" applyAlignment="1">
      <alignment horizontal="center" vertical="center" wrapText="1"/>
    </xf>
    <xf numFmtId="0" fontId="3" fillId="14" borderId="37" xfId="0" applyFont="1" applyFill="1" applyBorder="1" applyAlignment="1">
      <alignment horizontal="center" vertical="center" wrapText="1"/>
    </xf>
    <xf numFmtId="0" fontId="2" fillId="0" borderId="14" xfId="0" applyFont="1" applyBorder="1" applyAlignment="1">
      <alignment horizontal="left" vertical="center" wrapText="1"/>
    </xf>
    <xf numFmtId="0" fontId="3" fillId="8" borderId="48" xfId="0" applyFont="1" applyFill="1" applyBorder="1" applyAlignment="1">
      <alignment horizontal="right" vertical="center" wrapText="1"/>
    </xf>
    <xf numFmtId="0" fontId="3" fillId="14" borderId="19" xfId="0" applyFont="1" applyFill="1" applyBorder="1" applyAlignment="1">
      <alignment horizontal="center" vertical="center" wrapText="1"/>
    </xf>
    <xf numFmtId="0" fontId="3" fillId="8" borderId="30" xfId="0" applyFont="1" applyFill="1" applyBorder="1" applyAlignment="1">
      <alignment horizontal="right" vertical="center" wrapText="1"/>
    </xf>
    <xf numFmtId="0" fontId="3" fillId="0" borderId="26" xfId="0" applyFont="1" applyBorder="1" applyAlignment="1">
      <alignment horizontal="center" vertical="center" wrapText="1"/>
    </xf>
    <xf numFmtId="0" fontId="9" fillId="0" borderId="22" xfId="0" applyFont="1" applyBorder="1" applyAlignment="1">
      <alignment horizontal="left" vertical="center" wrapText="1"/>
    </xf>
    <xf numFmtId="0" fontId="9" fillId="14" borderId="19"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3" fillId="0" borderId="22" xfId="0" applyFont="1" applyBorder="1" applyAlignment="1">
      <alignment horizontal="left" vertical="center" wrapText="1"/>
    </xf>
    <xf numFmtId="2" fontId="3" fillId="0" borderId="10"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1" fontId="3" fillId="0" borderId="55"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0" fontId="3" fillId="10" borderId="31"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2" fillId="10" borderId="37" xfId="0" applyFont="1" applyFill="1" applyBorder="1" applyAlignment="1">
      <alignment horizontal="center" vertical="center" wrapText="1"/>
    </xf>
    <xf numFmtId="1" fontId="2" fillId="0" borderId="23" xfId="0" applyNumberFormat="1" applyFont="1" applyBorder="1" applyAlignment="1">
      <alignment horizontal="center" vertical="center" wrapText="1"/>
    </xf>
    <xf numFmtId="0" fontId="2" fillId="0" borderId="38" xfId="0" applyFont="1" applyBorder="1" applyAlignment="1">
      <alignment vertical="center" wrapText="1"/>
    </xf>
    <xf numFmtId="0" fontId="2" fillId="0" borderId="20" xfId="0" applyFont="1" applyBorder="1" applyAlignment="1">
      <alignment vertical="center" wrapText="1"/>
    </xf>
    <xf numFmtId="2" fontId="3" fillId="0" borderId="56"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2" fillId="0" borderId="28" xfId="0" applyFont="1" applyBorder="1" applyAlignment="1">
      <alignment vertical="center" wrapText="1"/>
    </xf>
    <xf numFmtId="0" fontId="2" fillId="0" borderId="33" xfId="0" applyFont="1" applyBorder="1" applyAlignment="1">
      <alignment vertical="center" wrapText="1"/>
    </xf>
    <xf numFmtId="0" fontId="3" fillId="7" borderId="55"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5" fillId="0" borderId="23"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0" fillId="0" borderId="0" xfId="0" applyAlignment="1">
      <alignment horizontal="center" vertical="center"/>
    </xf>
    <xf numFmtId="0" fontId="14" fillId="0" borderId="0" xfId="0" applyFont="1" applyAlignment="1">
      <alignment horizontal="center" vertical="center"/>
    </xf>
    <xf numFmtId="0" fontId="2" fillId="0" borderId="42" xfId="0" applyFont="1" applyBorder="1" applyAlignment="1">
      <alignment vertical="center" wrapText="1"/>
    </xf>
    <xf numFmtId="0" fontId="2" fillId="0" borderId="14" xfId="0" applyFont="1" applyBorder="1" applyAlignment="1">
      <alignment vertical="center" wrapText="1"/>
    </xf>
    <xf numFmtId="0" fontId="3" fillId="14" borderId="65" xfId="0" applyFont="1" applyFill="1" applyBorder="1" applyAlignment="1">
      <alignment horizontal="center" vertical="center" wrapText="1"/>
    </xf>
    <xf numFmtId="0" fontId="3" fillId="14" borderId="64" xfId="0" applyFont="1" applyFill="1" applyBorder="1" applyAlignment="1">
      <alignment horizontal="center" vertical="center" wrapText="1"/>
    </xf>
    <xf numFmtId="0" fontId="9" fillId="0" borderId="9" xfId="0" applyFont="1" applyBorder="1" applyAlignment="1">
      <alignment vertical="center"/>
    </xf>
    <xf numFmtId="0" fontId="9" fillId="0" borderId="23" xfId="0" applyFont="1" applyBorder="1" applyAlignment="1">
      <alignment horizontal="right" vertical="center"/>
    </xf>
    <xf numFmtId="0" fontId="9" fillId="0" borderId="9" xfId="0" applyFont="1" applyBorder="1" applyAlignment="1">
      <alignment horizontal="right" vertical="center"/>
    </xf>
    <xf numFmtId="0" fontId="9" fillId="0" borderId="22" xfId="0" applyFont="1" applyBorder="1" applyAlignment="1">
      <alignment vertical="center"/>
    </xf>
    <xf numFmtId="0" fontId="9" fillId="0" borderId="14" xfId="0" applyFont="1" applyBorder="1" applyAlignment="1">
      <alignment vertical="center"/>
    </xf>
    <xf numFmtId="0" fontId="16" fillId="7" borderId="31" xfId="0" applyFont="1" applyFill="1" applyBorder="1" applyAlignment="1">
      <alignment horizontal="center" vertical="center" wrapText="1"/>
    </xf>
    <xf numFmtId="2" fontId="16" fillId="7" borderId="32" xfId="0" applyNumberFormat="1" applyFont="1" applyFill="1" applyBorder="1" applyAlignment="1">
      <alignment horizontal="center" vertical="center" wrapText="1"/>
    </xf>
    <xf numFmtId="0" fontId="5" fillId="0" borderId="23"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2" fillId="4" borderId="1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0" fillId="18" borderId="0" xfId="0" applyFill="1" applyAlignment="1">
      <alignment horizontal="center" vertical="center" wrapText="1"/>
    </xf>
    <xf numFmtId="0" fontId="0" fillId="18" borderId="0" xfId="0" applyFill="1" applyAlignment="1">
      <alignment horizontal="center" vertical="center"/>
    </xf>
    <xf numFmtId="0" fontId="11" fillId="0" borderId="22" xfId="0" applyFont="1" applyBorder="1" applyAlignment="1">
      <alignment horizontal="left" vertical="center" wrapText="1"/>
    </xf>
    <xf numFmtId="0" fontId="0" fillId="0" borderId="0" xfId="0" applyAlignment="1">
      <alignment horizontal="center"/>
    </xf>
    <xf numFmtId="0" fontId="2" fillId="7" borderId="4" xfId="0" applyFont="1" applyFill="1" applyBorder="1" applyAlignment="1">
      <alignment horizontal="right" vertical="center" wrapText="1"/>
    </xf>
    <xf numFmtId="0" fontId="6" fillId="0" borderId="35" xfId="0" applyFont="1" applyBorder="1" applyAlignment="1" applyProtection="1">
      <alignment horizontal="left" vertical="top" wrapText="1"/>
      <protection locked="0"/>
    </xf>
    <xf numFmtId="0" fontId="2" fillId="4" borderId="18" xfId="0" applyFont="1" applyFill="1" applyBorder="1" applyAlignment="1">
      <alignment horizontal="justify" vertical="center" wrapText="1"/>
    </xf>
    <xf numFmtId="0" fontId="1" fillId="0" borderId="22"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59" xfId="0" applyFont="1" applyBorder="1" applyAlignment="1">
      <alignment horizontal="left" vertical="center" wrapText="1"/>
    </xf>
    <xf numFmtId="0" fontId="2" fillId="4" borderId="20" xfId="0" applyFont="1" applyFill="1" applyBorder="1" applyAlignment="1">
      <alignment horizontal="left"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1" fillId="0" borderId="17"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0" borderId="8" xfId="0" applyFont="1" applyBorder="1" applyAlignment="1">
      <alignment horizontal="justify" vertical="center" wrapText="1"/>
    </xf>
    <xf numFmtId="0" fontId="5" fillId="0" borderId="22"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23" xfId="0" applyFont="1" applyBorder="1" applyAlignment="1">
      <alignment horizontal="center" vertical="center" wrapText="1"/>
    </xf>
    <xf numFmtId="0" fontId="2" fillId="4" borderId="22" xfId="0" applyFont="1" applyFill="1" applyBorder="1" applyAlignment="1">
      <alignment horizontal="left" vertical="center" wrapText="1"/>
    </xf>
    <xf numFmtId="0" fontId="0" fillId="0" borderId="55" xfId="0" applyBorder="1" applyAlignment="1">
      <alignment horizontal="center" vertical="center" wrapText="1"/>
    </xf>
    <xf numFmtId="0" fontId="0" fillId="0" borderId="21" xfId="0" applyBorder="1" applyAlignment="1">
      <alignment horizontal="center" vertical="center" wrapText="1"/>
    </xf>
    <xf numFmtId="0" fontId="17" fillId="0" borderId="22" xfId="0" applyFont="1" applyBorder="1" applyAlignment="1">
      <alignment horizontal="center" vertical="center" wrapText="1"/>
    </xf>
    <xf numFmtId="0" fontId="17"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9" fillId="0" borderId="0" xfId="0" applyFont="1" applyAlignment="1">
      <alignment horizontal="center" vertical="center" wrapText="1"/>
    </xf>
    <xf numFmtId="0" fontId="13" fillId="2" borderId="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2" xfId="0" applyFont="1" applyBorder="1" applyAlignment="1">
      <alignment horizontal="center" vertical="center" wrapText="1"/>
    </xf>
    <xf numFmtId="0" fontId="1" fillId="0" borderId="40" xfId="0" applyFont="1" applyBorder="1" applyAlignment="1">
      <alignment horizontal="left" vertical="center" wrapText="1"/>
    </xf>
    <xf numFmtId="0" fontId="1" fillId="0" borderId="39" xfId="0" applyFont="1" applyBorder="1" applyAlignment="1">
      <alignment horizontal="left" vertical="center" wrapText="1"/>
    </xf>
    <xf numFmtId="0" fontId="1" fillId="0" borderId="32" xfId="0" applyFont="1" applyBorder="1" applyAlignment="1">
      <alignment horizontal="left" vertical="center" wrapText="1"/>
    </xf>
    <xf numFmtId="0" fontId="5" fillId="0" borderId="33" xfId="0" applyFont="1" applyBorder="1" applyAlignment="1" applyProtection="1">
      <alignment horizontal="left" vertical="center" wrapText="1"/>
      <protection locked="0"/>
    </xf>
    <xf numFmtId="0" fontId="5" fillId="0" borderId="60" xfId="0" applyFont="1" applyBorder="1" applyAlignment="1" applyProtection="1">
      <alignment horizontal="left" vertical="center" wrapText="1"/>
      <protection locked="0"/>
    </xf>
    <xf numFmtId="0" fontId="5" fillId="0" borderId="56" xfId="0" applyFont="1" applyBorder="1" applyAlignment="1" applyProtection="1">
      <alignment horizontal="left" vertical="center" wrapText="1"/>
      <protection locked="0"/>
    </xf>
    <xf numFmtId="0" fontId="5" fillId="5" borderId="33" xfId="0" applyFont="1" applyFill="1" applyBorder="1" applyAlignment="1" applyProtection="1">
      <alignment horizontal="center" vertical="center" wrapText="1"/>
      <protection locked="0"/>
    </xf>
    <xf numFmtId="0" fontId="5" fillId="5" borderId="60" xfId="0" applyFont="1" applyFill="1" applyBorder="1" applyAlignment="1" applyProtection="1">
      <alignment horizontal="center" vertical="center" wrapText="1"/>
      <protection locked="0"/>
    </xf>
    <xf numFmtId="0" fontId="5" fillId="5" borderId="56" xfId="0" applyFont="1" applyFill="1" applyBorder="1" applyAlignment="1" applyProtection="1">
      <alignment horizontal="center" vertical="center" wrapText="1"/>
      <protection locked="0"/>
    </xf>
    <xf numFmtId="0" fontId="2" fillId="4" borderId="18" xfId="0" applyFont="1" applyFill="1" applyBorder="1" applyAlignment="1">
      <alignment horizontal="left" vertical="center" wrapText="1"/>
    </xf>
    <xf numFmtId="0" fontId="2" fillId="0" borderId="17"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5" fillId="0" borderId="55"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 fillId="0" borderId="1" xfId="0" applyFont="1" applyBorder="1" applyAlignment="1">
      <alignment horizontal="center" vertical="center" wrapText="1"/>
    </xf>
    <xf numFmtId="0" fontId="2" fillId="6" borderId="8"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55" xfId="0" applyFont="1" applyBorder="1" applyAlignment="1">
      <alignment horizontal="center" vertical="center" wrapText="1"/>
    </xf>
    <xf numFmtId="0" fontId="2" fillId="0" borderId="8" xfId="0" applyFont="1" applyBorder="1" applyAlignment="1">
      <alignment horizontal="center" vertical="center" wrapText="1"/>
    </xf>
    <xf numFmtId="0" fontId="3" fillId="14" borderId="18" xfId="0" applyFont="1" applyFill="1" applyBorder="1" applyAlignment="1">
      <alignment horizontal="center" vertical="center" wrapText="1"/>
    </xf>
    <xf numFmtId="0" fontId="0" fillId="9" borderId="29" xfId="0" applyFill="1" applyBorder="1" applyAlignment="1">
      <alignment horizontal="left" vertical="center" wrapText="1"/>
    </xf>
    <xf numFmtId="0" fontId="0" fillId="9" borderId="44" xfId="0" applyFill="1" applyBorder="1" applyAlignment="1">
      <alignment horizontal="left" vertical="center" wrapText="1"/>
    </xf>
    <xf numFmtId="0" fontId="1" fillId="0" borderId="24" xfId="0" applyFont="1" applyBorder="1" applyAlignment="1">
      <alignment horizontal="justify" vertical="center" wrapText="1"/>
    </xf>
    <xf numFmtId="0" fontId="0" fillId="0" borderId="22" xfId="0" applyBorder="1" applyAlignment="1">
      <alignment horizontal="left" vertical="center" wrapText="1"/>
    </xf>
    <xf numFmtId="0" fontId="11" fillId="16" borderId="52" xfId="0" applyFont="1" applyFill="1" applyBorder="1" applyAlignment="1">
      <alignment horizontal="center" vertical="center" wrapText="1"/>
    </xf>
    <xf numFmtId="0" fontId="11" fillId="16" borderId="53" xfId="0" applyFont="1" applyFill="1" applyBorder="1" applyAlignment="1">
      <alignment horizontal="center" vertical="center" wrapText="1"/>
    </xf>
    <xf numFmtId="0" fontId="11" fillId="16" borderId="54"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50" xfId="0" applyBorder="1" applyAlignment="1">
      <alignment horizontal="center" vertical="center" wrapText="1"/>
    </xf>
    <xf numFmtId="0" fontId="6" fillId="5" borderId="29" xfId="0" applyFont="1" applyFill="1" applyBorder="1" applyAlignment="1">
      <alignment horizontal="left" vertical="center" wrapText="1"/>
    </xf>
    <xf numFmtId="0" fontId="0" fillId="5" borderId="26" xfId="0" applyFill="1" applyBorder="1" applyAlignment="1">
      <alignment horizontal="left" vertical="center" wrapText="1"/>
    </xf>
    <xf numFmtId="0" fontId="0" fillId="5" borderId="50" xfId="0" applyFill="1" applyBorder="1" applyAlignment="1">
      <alignment horizontal="left" vertical="center" wrapText="1"/>
    </xf>
    <xf numFmtId="9" fontId="0" fillId="0" borderId="22" xfId="1" applyFont="1" applyBorder="1" applyAlignment="1" applyProtection="1">
      <alignment horizontal="left" vertical="center" wrapText="1"/>
    </xf>
    <xf numFmtId="0" fontId="3" fillId="14" borderId="25" xfId="0" applyFont="1" applyFill="1" applyBorder="1" applyAlignment="1">
      <alignment horizontal="center" vertical="center" wrapText="1"/>
    </xf>
    <xf numFmtId="0" fontId="0" fillId="12" borderId="29" xfId="0" applyFill="1" applyBorder="1" applyAlignment="1">
      <alignment horizontal="left" vertical="center" wrapText="1"/>
    </xf>
    <xf numFmtId="0" fontId="0" fillId="12" borderId="26" xfId="0" applyFill="1" applyBorder="1" applyAlignment="1">
      <alignment horizontal="left" vertical="center" wrapText="1"/>
    </xf>
    <xf numFmtId="0" fontId="1" fillId="5" borderId="8" xfId="0" applyFont="1" applyFill="1" applyBorder="1" applyAlignment="1">
      <alignment horizontal="left" vertical="center" wrapText="1"/>
    </xf>
    <xf numFmtId="0" fontId="2" fillId="15" borderId="17" xfId="0" applyFont="1" applyFill="1" applyBorder="1" applyAlignment="1">
      <alignment horizontal="center" vertical="center" wrapText="1"/>
    </xf>
    <xf numFmtId="0" fontId="3" fillId="0" borderId="16" xfId="0" applyFont="1" applyBorder="1" applyAlignment="1">
      <alignment horizontal="left" vertical="center" wrapText="1"/>
    </xf>
    <xf numFmtId="0" fontId="5" fillId="5" borderId="2"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3" xfId="0" applyFont="1" applyFill="1" applyBorder="1" applyAlignment="1">
      <alignment horizontal="left" vertical="center" wrapText="1"/>
    </xf>
    <xf numFmtId="0" fontId="9" fillId="5" borderId="2" xfId="0" applyFont="1" applyFill="1" applyBorder="1" applyAlignment="1">
      <alignment horizontal="left" vertical="center" wrapText="1"/>
    </xf>
    <xf numFmtId="0" fontId="2" fillId="4" borderId="2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0" borderId="31"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4" borderId="20"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2" xfId="0" applyFont="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2" fillId="0" borderId="16" xfId="0" applyFont="1" applyBorder="1" applyAlignment="1">
      <alignment horizontal="justify"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59" xfId="0" applyBorder="1" applyAlignment="1">
      <alignment horizontal="left" vertical="center" wrapText="1"/>
    </xf>
    <xf numFmtId="0" fontId="0" fillId="5" borderId="13" xfId="0" applyFill="1" applyBorder="1" applyAlignment="1">
      <alignment horizontal="center" vertical="center" wrapText="1"/>
    </xf>
    <xf numFmtId="0" fontId="2" fillId="15" borderId="24" xfId="0" applyFont="1" applyFill="1" applyBorder="1" applyAlignment="1">
      <alignment horizontal="center" vertical="center" wrapText="1"/>
    </xf>
    <xf numFmtId="0" fontId="3" fillId="0" borderId="24" xfId="0" applyFont="1" applyBorder="1" applyAlignment="1">
      <alignment horizontal="left" vertical="center" wrapText="1"/>
    </xf>
    <xf numFmtId="0" fontId="3" fillId="7" borderId="46"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0" xfId="0"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5" borderId="29"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39" xfId="0" applyFill="1" applyBorder="1" applyAlignment="1">
      <alignment horizontal="center" vertical="center" wrapText="1"/>
    </xf>
    <xf numFmtId="0" fontId="0" fillId="5" borderId="32" xfId="0" applyFill="1" applyBorder="1" applyAlignment="1">
      <alignment horizontal="center" vertical="center" wrapText="1"/>
    </xf>
    <xf numFmtId="0" fontId="3" fillId="0" borderId="17" xfId="0" applyFont="1" applyBorder="1" applyAlignment="1">
      <alignment horizontal="center" vertical="center" wrapText="1"/>
    </xf>
    <xf numFmtId="0" fontId="16" fillId="7" borderId="1" xfId="0" applyFont="1" applyFill="1" applyBorder="1" applyAlignment="1">
      <alignment horizontal="center" vertical="center" wrapText="1"/>
    </xf>
    <xf numFmtId="0" fontId="0" fillId="0" borderId="17" xfId="0" applyBorder="1" applyAlignment="1">
      <alignment horizontal="left" vertical="center" wrapText="1"/>
    </xf>
    <xf numFmtId="0" fontId="3" fillId="6" borderId="16" xfId="0" applyFont="1" applyFill="1" applyBorder="1" applyAlignment="1">
      <alignment horizontal="center" vertical="center" wrapText="1"/>
    </xf>
    <xf numFmtId="0" fontId="6" fillId="5" borderId="7" xfId="0" applyFont="1" applyFill="1" applyBorder="1" applyAlignment="1" applyProtection="1">
      <alignment horizontal="center" vertical="center" wrapText="1"/>
      <protection locked="0"/>
    </xf>
    <xf numFmtId="0" fontId="3" fillId="6" borderId="8"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2" fillId="15" borderId="1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66" xfId="0" applyFont="1" applyFill="1" applyBorder="1" applyAlignment="1">
      <alignment horizontal="center" vertical="center" wrapText="1"/>
    </xf>
    <xf numFmtId="0" fontId="0" fillId="5" borderId="38" xfId="0" applyFill="1" applyBorder="1" applyAlignment="1">
      <alignment horizontal="center"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59" xfId="0" applyFont="1" applyBorder="1" applyAlignment="1">
      <alignment horizontal="left" vertical="center" wrapText="1"/>
    </xf>
    <xf numFmtId="0" fontId="0" fillId="0" borderId="7" xfId="0" applyBorder="1" applyAlignment="1">
      <alignment horizontal="center" vertical="center" wrapText="1"/>
    </xf>
    <xf numFmtId="0" fontId="3" fillId="4" borderId="18"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3" fillId="4" borderId="19" xfId="0" applyFont="1" applyFill="1" applyBorder="1" applyAlignment="1">
      <alignment horizontal="center" vertical="center" wrapText="1"/>
    </xf>
    <xf numFmtId="0" fontId="18" fillId="0" borderId="0" xfId="0" applyFont="1" applyAlignment="1">
      <alignment horizontal="center" vertical="center" wrapText="1"/>
    </xf>
    <xf numFmtId="0" fontId="0" fillId="12" borderId="46" xfId="0" applyFill="1" applyBorder="1" applyAlignment="1">
      <alignment horizontal="left" vertical="center" wrapText="1"/>
    </xf>
    <xf numFmtId="0" fontId="0" fillId="12" borderId="57" xfId="0" applyFill="1" applyBorder="1" applyAlignment="1">
      <alignment horizontal="left" vertical="center" wrapText="1"/>
    </xf>
    <xf numFmtId="1" fontId="2" fillId="12" borderId="65" xfId="0" applyNumberFormat="1" applyFont="1" applyFill="1" applyBorder="1" applyAlignment="1">
      <alignment horizontal="center" vertical="center" wrapText="1"/>
    </xf>
    <xf numFmtId="1" fontId="2" fillId="12" borderId="34" xfId="0" applyNumberFormat="1" applyFont="1" applyFill="1" applyBorder="1" applyAlignment="1">
      <alignment horizontal="center" vertical="center" wrapText="1"/>
    </xf>
    <xf numFmtId="2" fontId="3" fillId="13" borderId="64" xfId="0" applyNumberFormat="1" applyFont="1" applyFill="1" applyBorder="1" applyAlignment="1">
      <alignment horizontal="center" vertical="center" wrapText="1"/>
    </xf>
    <xf numFmtId="2" fontId="3" fillId="13" borderId="35" xfId="0" applyNumberFormat="1" applyFont="1" applyFill="1" applyBorder="1" applyAlignment="1">
      <alignment horizontal="center" vertical="center" wrapText="1"/>
    </xf>
    <xf numFmtId="0" fontId="0" fillId="12" borderId="42" xfId="0" applyFill="1" applyBorder="1" applyAlignment="1">
      <alignment horizontal="left" vertical="center" wrapText="1"/>
    </xf>
    <xf numFmtId="0" fontId="0" fillId="12" borderId="45" xfId="0" applyFill="1" applyBorder="1" applyAlignment="1">
      <alignment horizontal="left" vertical="center" wrapText="1"/>
    </xf>
    <xf numFmtId="1" fontId="3" fillId="9" borderId="30" xfId="0" applyNumberFormat="1" applyFont="1" applyFill="1" applyBorder="1" applyAlignment="1">
      <alignment horizontal="center" vertical="center" wrapText="1"/>
    </xf>
    <xf numFmtId="1" fontId="3" fillId="9" borderId="34" xfId="0" applyNumberFormat="1" applyFont="1" applyFill="1" applyBorder="1" applyAlignment="1">
      <alignment horizontal="center" vertical="center" wrapText="1"/>
    </xf>
    <xf numFmtId="2" fontId="3" fillId="9" borderId="49" xfId="0" applyNumberFormat="1" applyFont="1" applyFill="1" applyBorder="1" applyAlignment="1">
      <alignment horizontal="center" vertical="center" wrapText="1"/>
    </xf>
    <xf numFmtId="2" fontId="3" fillId="9" borderId="35" xfId="0" applyNumberFormat="1" applyFont="1" applyFill="1" applyBorder="1" applyAlignment="1">
      <alignment horizontal="center" vertical="center" wrapText="1"/>
    </xf>
    <xf numFmtId="0" fontId="0" fillId="9" borderId="42" xfId="0" applyFill="1" applyBorder="1" applyAlignment="1">
      <alignment horizontal="left" vertical="center" wrapText="1"/>
    </xf>
    <xf numFmtId="0" fontId="0" fillId="9" borderId="43" xfId="0" applyFill="1" applyBorder="1" applyAlignment="1">
      <alignment horizontal="left" vertical="center" wrapText="1"/>
    </xf>
    <xf numFmtId="0" fontId="2" fillId="9" borderId="30" xfId="0" applyFont="1" applyFill="1" applyBorder="1" applyAlignment="1">
      <alignment horizontal="center" vertical="center" wrapText="1"/>
    </xf>
    <xf numFmtId="0" fontId="2" fillId="9" borderId="34" xfId="0" applyFont="1" applyFill="1" applyBorder="1" applyAlignment="1">
      <alignment horizontal="center" vertical="center" wrapText="1"/>
    </xf>
    <xf numFmtId="2" fontId="2" fillId="9" borderId="49" xfId="0" applyNumberFormat="1" applyFont="1" applyFill="1" applyBorder="1" applyAlignment="1">
      <alignment horizontal="center" vertical="center" wrapText="1"/>
    </xf>
    <xf numFmtId="2" fontId="2" fillId="9" borderId="35" xfId="0" applyNumberFormat="1" applyFont="1" applyFill="1" applyBorder="1" applyAlignment="1">
      <alignment horizontal="center" vertical="center" wrapText="1"/>
    </xf>
    <xf numFmtId="0" fontId="3" fillId="5" borderId="7" xfId="0" applyFont="1" applyFill="1" applyBorder="1" applyAlignment="1" applyProtection="1">
      <alignment horizontal="center" vertical="center" wrapText="1"/>
      <protection locked="0"/>
    </xf>
    <xf numFmtId="1" fontId="2" fillId="12" borderId="61" xfId="0" applyNumberFormat="1" applyFont="1" applyFill="1" applyBorder="1" applyAlignment="1">
      <alignment horizontal="center" vertical="center" wrapText="1"/>
    </xf>
    <xf numFmtId="1" fontId="2" fillId="12" borderId="63" xfId="0" applyNumberFormat="1"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0" borderId="16" xfId="0" applyFont="1" applyBorder="1" applyAlignment="1">
      <alignment horizontal="justify" vertical="center" wrapText="1"/>
    </xf>
    <xf numFmtId="0" fontId="2" fillId="15" borderId="7"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2" xfId="0" applyFont="1" applyBorder="1" applyAlignment="1">
      <alignment horizontal="center" vertical="center" wrapText="1"/>
    </xf>
    <xf numFmtId="0" fontId="3" fillId="14" borderId="31" xfId="0" applyFont="1" applyFill="1" applyBorder="1" applyAlignment="1">
      <alignment horizontal="center" vertical="center" wrapText="1"/>
    </xf>
    <xf numFmtId="1" fontId="3" fillId="9" borderId="65" xfId="0" applyNumberFormat="1" applyFont="1" applyFill="1" applyBorder="1" applyAlignment="1">
      <alignment horizontal="center" vertical="center" wrapText="1"/>
    </xf>
    <xf numFmtId="2" fontId="3" fillId="9" borderId="6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9" borderId="2" xfId="0" applyFill="1" applyBorder="1" applyAlignment="1">
      <alignment horizontal="left" vertical="center" wrapText="1"/>
    </xf>
    <xf numFmtId="0" fontId="0" fillId="9" borderId="0" xfId="0" applyFill="1" applyAlignment="1">
      <alignment horizontal="left" vertical="center" wrapText="1"/>
    </xf>
    <xf numFmtId="0" fontId="2" fillId="9" borderId="9" xfId="0" applyFont="1" applyFill="1" applyBorder="1" applyAlignment="1">
      <alignment horizontal="center" vertical="center" wrapText="1"/>
    </xf>
    <xf numFmtId="0" fontId="2" fillId="9" borderId="23" xfId="0" applyFont="1" applyFill="1" applyBorder="1" applyAlignment="1">
      <alignment horizontal="center" vertical="center" wrapText="1"/>
    </xf>
    <xf numFmtId="2" fontId="2" fillId="9" borderId="10" xfId="0" applyNumberFormat="1" applyFont="1" applyFill="1" applyBorder="1" applyAlignment="1">
      <alignment horizontal="center" vertical="center" wrapText="1"/>
    </xf>
    <xf numFmtId="2" fontId="2" fillId="9" borderId="15" xfId="0" applyNumberFormat="1" applyFont="1" applyFill="1" applyBorder="1" applyAlignment="1">
      <alignment horizontal="center" vertical="center" wrapText="1"/>
    </xf>
    <xf numFmtId="0" fontId="0" fillId="9" borderId="26" xfId="0" applyFill="1" applyBorder="1" applyAlignment="1">
      <alignment horizontal="left" vertical="center" wrapText="1"/>
    </xf>
    <xf numFmtId="0" fontId="1" fillId="0" borderId="1" xfId="0" applyFont="1" applyBorder="1" applyAlignment="1">
      <alignment horizontal="justify" vertical="center" wrapText="1"/>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2" fillId="3" borderId="16"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4" borderId="18"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 fillId="0" borderId="39" xfId="0" applyFont="1" applyBorder="1" applyAlignment="1">
      <alignment horizontal="center" vertical="center" wrapText="1"/>
    </xf>
    <xf numFmtId="0" fontId="9" fillId="17" borderId="52" xfId="0" applyFont="1" applyFill="1" applyBorder="1" applyAlignment="1">
      <alignment horizontal="center" vertical="center"/>
    </xf>
    <xf numFmtId="0" fontId="9" fillId="17" borderId="53" xfId="0" applyFont="1" applyFill="1" applyBorder="1" applyAlignment="1">
      <alignment horizontal="center" vertical="center"/>
    </xf>
    <xf numFmtId="0" fontId="9" fillId="17" borderId="6"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2" xfId="0" applyFont="1" applyBorder="1" applyAlignment="1">
      <alignment horizontal="center" vertical="center"/>
    </xf>
    <xf numFmtId="0" fontId="9" fillId="0" borderId="12" xfId="0" applyFont="1" applyBorder="1" applyAlignment="1">
      <alignment horizontal="center" vertical="center"/>
    </xf>
    <xf numFmtId="0" fontId="9" fillId="17" borderId="29" xfId="0" applyFont="1" applyFill="1" applyBorder="1" applyAlignment="1">
      <alignment horizontal="center" vertical="center" wrapText="1"/>
    </xf>
    <xf numFmtId="0" fontId="9" fillId="17" borderId="26"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4"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 fillId="0" borderId="11"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60"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2" fillId="9" borderId="65" xfId="0" applyFont="1" applyFill="1" applyBorder="1" applyAlignment="1">
      <alignment horizontal="center" vertical="center" wrapText="1"/>
    </xf>
    <xf numFmtId="2" fontId="2" fillId="9" borderId="64" xfId="0" applyNumberFormat="1" applyFont="1" applyFill="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9" fillId="0" borderId="4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7" xfId="0" applyFont="1" applyBorder="1" applyAlignment="1">
      <alignment horizontal="center" vertical="center" wrapText="1"/>
    </xf>
    <xf numFmtId="0" fontId="9" fillId="17" borderId="46" xfId="0" applyFont="1" applyFill="1" applyBorder="1" applyAlignment="1">
      <alignment horizontal="center" vertical="center" wrapText="1"/>
    </xf>
    <xf numFmtId="0" fontId="9" fillId="17" borderId="57" xfId="0" applyFont="1" applyFill="1" applyBorder="1" applyAlignment="1">
      <alignment horizontal="center" vertical="center" wrapText="1"/>
    </xf>
    <xf numFmtId="0" fontId="9" fillId="17" borderId="58" xfId="0" applyFont="1" applyFill="1" applyBorder="1" applyAlignment="1">
      <alignment horizontal="center" vertical="center" wrapText="1"/>
    </xf>
    <xf numFmtId="0" fontId="5" fillId="0" borderId="28" xfId="0" applyFont="1" applyBorder="1" applyAlignment="1" applyProtection="1">
      <alignment horizontal="center" vertical="center"/>
      <protection locked="0"/>
    </xf>
  </cellXfs>
  <cellStyles count="2">
    <cellStyle name="Normal" xfId="0" builtinId="0"/>
    <cellStyle name="Porcentagem" xfId="1" builtinId="5"/>
  </cellStyles>
  <dxfs count="12">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6A6A6"/>
      <rgbColor rgb="FF993366"/>
      <rgbColor rgb="FFF2F2F2"/>
      <rgbColor rgb="FFE7E6E6"/>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2F0D9"/>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0</xdr:col>
      <xdr:colOff>973711</xdr:colOff>
      <xdr:row>1</xdr:row>
      <xdr:rowOff>339435</xdr:rowOff>
    </xdr:to>
    <xdr:pic>
      <xdr:nvPicPr>
        <xdr:cNvPr id="2" name="Imagem 1">
          <a:extLst>
            <a:ext uri="{FF2B5EF4-FFF2-40B4-BE49-F238E27FC236}">
              <a16:creationId xmlns:a16="http://schemas.microsoft.com/office/drawing/2014/main" id="{E4A54DD4-84B8-43A8-AA48-D05792E5A2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5250"/>
          <a:ext cx="868936" cy="7490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1333499</xdr:colOff>
      <xdr:row>0</xdr:row>
      <xdr:rowOff>110835</xdr:rowOff>
    </xdr:from>
    <xdr:to>
      <xdr:col>3</xdr:col>
      <xdr:colOff>2109172</xdr:colOff>
      <xdr:row>1</xdr:row>
      <xdr:rowOff>241344</xdr:rowOff>
    </xdr:to>
    <xdr:pic>
      <xdr:nvPicPr>
        <xdr:cNvPr id="3" name="Imagem 2">
          <a:extLst>
            <a:ext uri="{FF2B5EF4-FFF2-40B4-BE49-F238E27FC236}">
              <a16:creationId xmlns:a16="http://schemas.microsoft.com/office/drawing/2014/main" id="{E104229B-4CBC-4D8B-81D3-AAFB269FC5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34449" y="110835"/>
          <a:ext cx="775673" cy="635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868936</xdr:colOff>
      <xdr:row>1</xdr:row>
      <xdr:rowOff>244185</xdr:rowOff>
    </xdr:to>
    <xdr:pic>
      <xdr:nvPicPr>
        <xdr:cNvPr id="2" name="Imagem 1">
          <a:extLst>
            <a:ext uri="{FF2B5EF4-FFF2-40B4-BE49-F238E27FC236}">
              <a16:creationId xmlns:a16="http://schemas.microsoft.com/office/drawing/2014/main" id="{34A9D41F-932F-49E3-A886-CFE82D66C8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8936" cy="7490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1447799</xdr:colOff>
      <xdr:row>0</xdr:row>
      <xdr:rowOff>158460</xdr:rowOff>
    </xdr:from>
    <xdr:to>
      <xdr:col>3</xdr:col>
      <xdr:colOff>2223472</xdr:colOff>
      <xdr:row>1</xdr:row>
      <xdr:rowOff>288969</xdr:rowOff>
    </xdr:to>
    <xdr:pic>
      <xdr:nvPicPr>
        <xdr:cNvPr id="3" name="Imagem 2">
          <a:extLst>
            <a:ext uri="{FF2B5EF4-FFF2-40B4-BE49-F238E27FC236}">
              <a16:creationId xmlns:a16="http://schemas.microsoft.com/office/drawing/2014/main" id="{62C94F37-25F7-47E1-8B90-A5A7C7477F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48649" y="158460"/>
          <a:ext cx="775673" cy="6353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0</xdr:col>
      <xdr:colOff>907036</xdr:colOff>
      <xdr:row>1</xdr:row>
      <xdr:rowOff>368010</xdr:rowOff>
    </xdr:to>
    <xdr:pic>
      <xdr:nvPicPr>
        <xdr:cNvPr id="2" name="Imagem 1">
          <a:extLst>
            <a:ext uri="{FF2B5EF4-FFF2-40B4-BE49-F238E27FC236}">
              <a16:creationId xmlns:a16="http://schemas.microsoft.com/office/drawing/2014/main" id="{C0567E41-F756-41BD-9154-BFA973E7C4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23825"/>
          <a:ext cx="868936" cy="7490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1390649</xdr:colOff>
      <xdr:row>0</xdr:row>
      <xdr:rowOff>139410</xdr:rowOff>
    </xdr:from>
    <xdr:to>
      <xdr:col>3</xdr:col>
      <xdr:colOff>2166322</xdr:colOff>
      <xdr:row>1</xdr:row>
      <xdr:rowOff>269919</xdr:rowOff>
    </xdr:to>
    <xdr:pic>
      <xdr:nvPicPr>
        <xdr:cNvPr id="3" name="Imagem 2">
          <a:extLst>
            <a:ext uri="{FF2B5EF4-FFF2-40B4-BE49-F238E27FC236}">
              <a16:creationId xmlns:a16="http://schemas.microsoft.com/office/drawing/2014/main" id="{16BECB61-4C1C-4B3E-AC1D-27379C1D0E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499" y="139410"/>
          <a:ext cx="775673" cy="63533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83"/>
  <sheetViews>
    <sheetView topLeftCell="A140" workbookViewId="0">
      <selection activeCell="B23" sqref="B23"/>
    </sheetView>
  </sheetViews>
  <sheetFormatPr defaultColWidth="8.85546875" defaultRowHeight="15" x14ac:dyDescent="0.25"/>
  <cols>
    <col min="1" max="1" width="38.42578125" style="72" bestFit="1" customWidth="1"/>
  </cols>
  <sheetData>
    <row r="1" spans="1:1" x14ac:dyDescent="0.25">
      <c r="A1" s="4" t="s">
        <v>370</v>
      </c>
    </row>
    <row r="2" spans="1:1" x14ac:dyDescent="0.25">
      <c r="A2" s="4">
        <v>0</v>
      </c>
    </row>
    <row r="3" spans="1:1" x14ac:dyDescent="0.25">
      <c r="A3" s="4">
        <v>1</v>
      </c>
    </row>
    <row r="4" spans="1:1" x14ac:dyDescent="0.25">
      <c r="A4" s="4">
        <v>2</v>
      </c>
    </row>
    <row r="5" spans="1:1" x14ac:dyDescent="0.25">
      <c r="A5" s="4">
        <v>3</v>
      </c>
    </row>
    <row r="6" spans="1:1" x14ac:dyDescent="0.25">
      <c r="A6" s="91"/>
    </row>
    <row r="7" spans="1:1" x14ac:dyDescent="0.25">
      <c r="A7" s="92"/>
    </row>
    <row r="8" spans="1:1" x14ac:dyDescent="0.25">
      <c r="A8" s="72" t="s">
        <v>399</v>
      </c>
    </row>
    <row r="9" spans="1:1" x14ac:dyDescent="0.25">
      <c r="A9" s="72" t="s">
        <v>400</v>
      </c>
    </row>
    <row r="10" spans="1:1" x14ac:dyDescent="0.25">
      <c r="A10" s="72" t="s">
        <v>364</v>
      </c>
    </row>
    <row r="11" spans="1:1" x14ac:dyDescent="0.25">
      <c r="A11" s="72" t="s">
        <v>359</v>
      </c>
    </row>
    <row r="12" spans="1:1" x14ac:dyDescent="0.25">
      <c r="A12" s="72" t="s">
        <v>360</v>
      </c>
    </row>
    <row r="13" spans="1:1" x14ac:dyDescent="0.25">
      <c r="A13" s="72" t="s">
        <v>361</v>
      </c>
    </row>
    <row r="14" spans="1:1" x14ac:dyDescent="0.25">
      <c r="A14" s="72" t="s">
        <v>362</v>
      </c>
    </row>
    <row r="15" spans="1:1" x14ac:dyDescent="0.25">
      <c r="A15" s="72" t="s">
        <v>363</v>
      </c>
    </row>
    <row r="16" spans="1:1" x14ac:dyDescent="0.25">
      <c r="A16" s="72" t="s">
        <v>365</v>
      </c>
    </row>
    <row r="17" spans="1:1" x14ac:dyDescent="0.25">
      <c r="A17" s="72" t="s">
        <v>368</v>
      </c>
    </row>
    <row r="18" spans="1:1" x14ac:dyDescent="0.25">
      <c r="A18" s="72" t="s">
        <v>366</v>
      </c>
    </row>
    <row r="19" spans="1:1" x14ac:dyDescent="0.25">
      <c r="A19" s="72" t="s">
        <v>367</v>
      </c>
    </row>
    <row r="20" spans="1:1" x14ac:dyDescent="0.25">
      <c r="A20" s="73" t="s">
        <v>346</v>
      </c>
    </row>
    <row r="21" spans="1:1" x14ac:dyDescent="0.25">
      <c r="A21" s="73" t="s">
        <v>338</v>
      </c>
    </row>
    <row r="22" spans="1:1" x14ac:dyDescent="0.25">
      <c r="A22" s="73" t="s">
        <v>343</v>
      </c>
    </row>
    <row r="23" spans="1:1" x14ac:dyDescent="0.25">
      <c r="A23" s="73" t="s">
        <v>335</v>
      </c>
    </row>
    <row r="24" spans="1:1" x14ac:dyDescent="0.25">
      <c r="A24" s="73" t="s">
        <v>336</v>
      </c>
    </row>
    <row r="25" spans="1:1" x14ac:dyDescent="0.25">
      <c r="A25" s="73" t="s">
        <v>342</v>
      </c>
    </row>
    <row r="26" spans="1:1" x14ac:dyDescent="0.25">
      <c r="A26" s="73" t="s">
        <v>350</v>
      </c>
    </row>
    <row r="27" spans="1:1" x14ac:dyDescent="0.25">
      <c r="A27" s="73" t="s">
        <v>353</v>
      </c>
    </row>
    <row r="28" spans="1:1" x14ac:dyDescent="0.25">
      <c r="A28" s="73" t="s">
        <v>355</v>
      </c>
    </row>
    <row r="29" spans="1:1" x14ac:dyDescent="0.25">
      <c r="A29" s="73" t="s">
        <v>348</v>
      </c>
    </row>
    <row r="30" spans="1:1" x14ac:dyDescent="0.25">
      <c r="A30" s="73" t="s">
        <v>351</v>
      </c>
    </row>
    <row r="31" spans="1:1" x14ac:dyDescent="0.25">
      <c r="A31" s="73" t="s">
        <v>354</v>
      </c>
    </row>
    <row r="32" spans="1:1" x14ac:dyDescent="0.25">
      <c r="A32" s="73" t="s">
        <v>341</v>
      </c>
    </row>
    <row r="33" spans="1:1" x14ac:dyDescent="0.25">
      <c r="A33" s="73" t="s">
        <v>344</v>
      </c>
    </row>
    <row r="34" spans="1:1" x14ac:dyDescent="0.25">
      <c r="A34" s="73" t="s">
        <v>337</v>
      </c>
    </row>
    <row r="35" spans="1:1" x14ac:dyDescent="0.25">
      <c r="A35" s="73" t="s">
        <v>340</v>
      </c>
    </row>
    <row r="36" spans="1:1" x14ac:dyDescent="0.25">
      <c r="A36" s="73" t="s">
        <v>352</v>
      </c>
    </row>
    <row r="37" spans="1:1" x14ac:dyDescent="0.25">
      <c r="A37" s="73" t="s">
        <v>347</v>
      </c>
    </row>
    <row r="38" spans="1:1" x14ac:dyDescent="0.25">
      <c r="A38" s="73" t="s">
        <v>349</v>
      </c>
    </row>
    <row r="39" spans="1:1" x14ac:dyDescent="0.25">
      <c r="A39" s="73" t="s">
        <v>339</v>
      </c>
    </row>
    <row r="40" spans="1:1" x14ac:dyDescent="0.25">
      <c r="A40" s="73" t="s">
        <v>345</v>
      </c>
    </row>
    <row r="41" spans="1:1" x14ac:dyDescent="0.25">
      <c r="A41" s="92"/>
    </row>
    <row r="42" spans="1:1" x14ac:dyDescent="0.25">
      <c r="A42" s="92"/>
    </row>
    <row r="43" spans="1:1" x14ac:dyDescent="0.25">
      <c r="A43" s="73" t="s">
        <v>369</v>
      </c>
    </row>
    <row r="44" spans="1:1" x14ac:dyDescent="0.25">
      <c r="A44" s="73" t="s">
        <v>206</v>
      </c>
    </row>
    <row r="45" spans="1:1" x14ac:dyDescent="0.25">
      <c r="A45" s="73" t="s">
        <v>210</v>
      </c>
    </row>
    <row r="46" spans="1:1" x14ac:dyDescent="0.25">
      <c r="A46" s="73" t="s">
        <v>218</v>
      </c>
    </row>
    <row r="47" spans="1:1" x14ac:dyDescent="0.25">
      <c r="A47" s="73" t="s">
        <v>220</v>
      </c>
    </row>
    <row r="48" spans="1:1" x14ac:dyDescent="0.25">
      <c r="A48" s="73" t="s">
        <v>221</v>
      </c>
    </row>
    <row r="49" spans="1:1" x14ac:dyDescent="0.25">
      <c r="A49" s="73" t="s">
        <v>222</v>
      </c>
    </row>
    <row r="50" spans="1:1" x14ac:dyDescent="0.25">
      <c r="A50" s="73" t="s">
        <v>226</v>
      </c>
    </row>
    <row r="51" spans="1:1" x14ac:dyDescent="0.25">
      <c r="A51" s="73" t="s">
        <v>227</v>
      </c>
    </row>
    <row r="52" spans="1:1" x14ac:dyDescent="0.25">
      <c r="A52" s="73" t="s">
        <v>217</v>
      </c>
    </row>
    <row r="53" spans="1:1" x14ac:dyDescent="0.25">
      <c r="A53" s="73" t="s">
        <v>205</v>
      </c>
    </row>
    <row r="54" spans="1:1" x14ac:dyDescent="0.25">
      <c r="A54" s="73" t="s">
        <v>230</v>
      </c>
    </row>
    <row r="55" spans="1:1" x14ac:dyDescent="0.25">
      <c r="A55" s="73" t="s">
        <v>214</v>
      </c>
    </row>
    <row r="56" spans="1:1" x14ac:dyDescent="0.25">
      <c r="A56" s="73" t="s">
        <v>209</v>
      </c>
    </row>
    <row r="57" spans="1:1" x14ac:dyDescent="0.25">
      <c r="A57" s="73" t="s">
        <v>225</v>
      </c>
    </row>
    <row r="58" spans="1:1" x14ac:dyDescent="0.25">
      <c r="A58" s="73" t="s">
        <v>224</v>
      </c>
    </row>
    <row r="59" spans="1:1" x14ac:dyDescent="0.25">
      <c r="A59" s="73" t="s">
        <v>248</v>
      </c>
    </row>
    <row r="60" spans="1:1" x14ac:dyDescent="0.25">
      <c r="A60" s="73" t="s">
        <v>249</v>
      </c>
    </row>
    <row r="61" spans="1:1" x14ac:dyDescent="0.25">
      <c r="A61" s="73" t="s">
        <v>250</v>
      </c>
    </row>
    <row r="62" spans="1:1" x14ac:dyDescent="0.25">
      <c r="A62" s="73" t="s">
        <v>251</v>
      </c>
    </row>
    <row r="63" spans="1:1" x14ac:dyDescent="0.25">
      <c r="A63" s="73" t="s">
        <v>254</v>
      </c>
    </row>
    <row r="64" spans="1:1" x14ac:dyDescent="0.25">
      <c r="A64" s="73" t="s">
        <v>255</v>
      </c>
    </row>
    <row r="65" spans="1:1" x14ac:dyDescent="0.25">
      <c r="A65" s="73" t="s">
        <v>246</v>
      </c>
    </row>
    <row r="66" spans="1:1" x14ac:dyDescent="0.25">
      <c r="A66" s="73" t="s">
        <v>243</v>
      </c>
    </row>
    <row r="67" spans="1:1" x14ac:dyDescent="0.25">
      <c r="A67" s="73" t="s">
        <v>256</v>
      </c>
    </row>
    <row r="68" spans="1:1" x14ac:dyDescent="0.25">
      <c r="A68" s="73" t="s">
        <v>258</v>
      </c>
    </row>
    <row r="69" spans="1:1" x14ac:dyDescent="0.25">
      <c r="A69" s="73" t="s">
        <v>259</v>
      </c>
    </row>
    <row r="70" spans="1:1" x14ac:dyDescent="0.25">
      <c r="A70" s="73" t="s">
        <v>260</v>
      </c>
    </row>
    <row r="71" spans="1:1" x14ac:dyDescent="0.25">
      <c r="A71" s="73" t="s">
        <v>261</v>
      </c>
    </row>
    <row r="72" spans="1:1" x14ac:dyDescent="0.25">
      <c r="A72" s="73" t="s">
        <v>238</v>
      </c>
    </row>
    <row r="73" spans="1:1" x14ac:dyDescent="0.25">
      <c r="A73" s="73" t="s">
        <v>262</v>
      </c>
    </row>
    <row r="74" spans="1:1" x14ac:dyDescent="0.25">
      <c r="A74" s="73" t="s">
        <v>242</v>
      </c>
    </row>
    <row r="75" spans="1:1" x14ac:dyDescent="0.25">
      <c r="A75" s="73" t="s">
        <v>266</v>
      </c>
    </row>
    <row r="76" spans="1:1" x14ac:dyDescent="0.25">
      <c r="A76" s="73" t="s">
        <v>268</v>
      </c>
    </row>
    <row r="77" spans="1:1" x14ac:dyDescent="0.25">
      <c r="A77" s="73" t="s">
        <v>271</v>
      </c>
    </row>
    <row r="78" spans="1:1" x14ac:dyDescent="0.25">
      <c r="A78" s="73" t="s">
        <v>269</v>
      </c>
    </row>
    <row r="79" spans="1:1" x14ac:dyDescent="0.25">
      <c r="A79" s="73" t="s">
        <v>272</v>
      </c>
    </row>
    <row r="80" spans="1:1" x14ac:dyDescent="0.25">
      <c r="A80" s="73" t="s">
        <v>356</v>
      </c>
    </row>
    <row r="81" spans="1:1" x14ac:dyDescent="0.25">
      <c r="A81" s="73" t="s">
        <v>235</v>
      </c>
    </row>
    <row r="82" spans="1:1" x14ac:dyDescent="0.25">
      <c r="A82" s="73" t="s">
        <v>229</v>
      </c>
    </row>
    <row r="83" spans="1:1" x14ac:dyDescent="0.25">
      <c r="A83" s="73" t="s">
        <v>241</v>
      </c>
    </row>
    <row r="84" spans="1:1" x14ac:dyDescent="0.25">
      <c r="A84" s="73" t="s">
        <v>286</v>
      </c>
    </row>
    <row r="85" spans="1:1" x14ac:dyDescent="0.25">
      <c r="A85" s="73" t="s">
        <v>278</v>
      </c>
    </row>
    <row r="86" spans="1:1" x14ac:dyDescent="0.25">
      <c r="A86" s="73" t="s">
        <v>233</v>
      </c>
    </row>
    <row r="87" spans="1:1" x14ac:dyDescent="0.25">
      <c r="A87" s="73" t="s">
        <v>288</v>
      </c>
    </row>
    <row r="88" spans="1:1" x14ac:dyDescent="0.25">
      <c r="A88" s="73" t="s">
        <v>289</v>
      </c>
    </row>
    <row r="89" spans="1:1" x14ac:dyDescent="0.25">
      <c r="A89" s="73" t="s">
        <v>290</v>
      </c>
    </row>
    <row r="90" spans="1:1" x14ac:dyDescent="0.25">
      <c r="A90" s="73" t="s">
        <v>276</v>
      </c>
    </row>
    <row r="91" spans="1:1" x14ac:dyDescent="0.25">
      <c r="A91" s="73" t="s">
        <v>207</v>
      </c>
    </row>
    <row r="92" spans="1:1" x14ac:dyDescent="0.25">
      <c r="A92" s="73" t="s">
        <v>273</v>
      </c>
    </row>
    <row r="93" spans="1:1" x14ac:dyDescent="0.25">
      <c r="A93" s="73" t="s">
        <v>211</v>
      </c>
    </row>
    <row r="94" spans="1:1" x14ac:dyDescent="0.25">
      <c r="A94" s="73" t="s">
        <v>292</v>
      </c>
    </row>
    <row r="95" spans="1:1" x14ac:dyDescent="0.25">
      <c r="A95" s="73" t="s">
        <v>213</v>
      </c>
    </row>
    <row r="96" spans="1:1" x14ac:dyDescent="0.25">
      <c r="A96" s="73" t="s">
        <v>295</v>
      </c>
    </row>
    <row r="97" spans="1:1" x14ac:dyDescent="0.25">
      <c r="A97" s="73" t="s">
        <v>297</v>
      </c>
    </row>
    <row r="98" spans="1:1" x14ac:dyDescent="0.25">
      <c r="A98" s="73" t="s">
        <v>223</v>
      </c>
    </row>
    <row r="99" spans="1:1" x14ac:dyDescent="0.25">
      <c r="A99" s="73" t="s">
        <v>231</v>
      </c>
    </row>
    <row r="100" spans="1:1" x14ac:dyDescent="0.25">
      <c r="A100" s="73" t="s">
        <v>299</v>
      </c>
    </row>
    <row r="101" spans="1:1" x14ac:dyDescent="0.25">
      <c r="A101" s="73" t="s">
        <v>239</v>
      </c>
    </row>
    <row r="102" spans="1:1" x14ac:dyDescent="0.25">
      <c r="A102" s="73" t="s">
        <v>253</v>
      </c>
    </row>
    <row r="103" spans="1:1" x14ac:dyDescent="0.25">
      <c r="A103" s="73" t="s">
        <v>265</v>
      </c>
    </row>
    <row r="104" spans="1:1" x14ac:dyDescent="0.25">
      <c r="A104" s="73" t="s">
        <v>301</v>
      </c>
    </row>
    <row r="105" spans="1:1" x14ac:dyDescent="0.25">
      <c r="A105" s="73" t="s">
        <v>303</v>
      </c>
    </row>
    <row r="106" spans="1:1" x14ac:dyDescent="0.25">
      <c r="A106" s="73" t="s">
        <v>304</v>
      </c>
    </row>
    <row r="107" spans="1:1" x14ac:dyDescent="0.25">
      <c r="A107" s="73" t="s">
        <v>234</v>
      </c>
    </row>
    <row r="108" spans="1:1" x14ac:dyDescent="0.25">
      <c r="A108" s="73" t="s">
        <v>306</v>
      </c>
    </row>
    <row r="109" spans="1:1" x14ac:dyDescent="0.25">
      <c r="A109" s="73" t="s">
        <v>307</v>
      </c>
    </row>
    <row r="110" spans="1:1" x14ac:dyDescent="0.25">
      <c r="A110" s="73" t="s">
        <v>308</v>
      </c>
    </row>
    <row r="111" spans="1:1" x14ac:dyDescent="0.25">
      <c r="A111" s="73" t="s">
        <v>279</v>
      </c>
    </row>
    <row r="112" spans="1:1" x14ac:dyDescent="0.25">
      <c r="A112" s="73" t="s">
        <v>309</v>
      </c>
    </row>
    <row r="113" spans="1:1" x14ac:dyDescent="0.25">
      <c r="A113" s="73" t="s">
        <v>277</v>
      </c>
    </row>
    <row r="114" spans="1:1" x14ac:dyDescent="0.25">
      <c r="A114" s="73" t="s">
        <v>257</v>
      </c>
    </row>
    <row r="115" spans="1:1" x14ac:dyDescent="0.25">
      <c r="A115" s="73" t="s">
        <v>312</v>
      </c>
    </row>
    <row r="116" spans="1:1" x14ac:dyDescent="0.25">
      <c r="A116" s="73" t="s">
        <v>275</v>
      </c>
    </row>
    <row r="117" spans="1:1" x14ac:dyDescent="0.25">
      <c r="A117" s="73" t="s">
        <v>216</v>
      </c>
    </row>
    <row r="118" spans="1:1" x14ac:dyDescent="0.25">
      <c r="A118" s="73" t="s">
        <v>228</v>
      </c>
    </row>
    <row r="119" spans="1:1" x14ac:dyDescent="0.25">
      <c r="A119" s="73" t="s">
        <v>315</v>
      </c>
    </row>
    <row r="120" spans="1:1" x14ac:dyDescent="0.25">
      <c r="A120" s="73" t="s">
        <v>274</v>
      </c>
    </row>
    <row r="121" spans="1:1" x14ac:dyDescent="0.25">
      <c r="A121" s="73" t="s">
        <v>316</v>
      </c>
    </row>
    <row r="122" spans="1:1" x14ac:dyDescent="0.25">
      <c r="A122" s="73" t="s">
        <v>267</v>
      </c>
    </row>
    <row r="123" spans="1:1" x14ac:dyDescent="0.25">
      <c r="A123" s="73" t="s">
        <v>318</v>
      </c>
    </row>
    <row r="124" spans="1:1" x14ac:dyDescent="0.25">
      <c r="A124" s="73" t="s">
        <v>300</v>
      </c>
    </row>
    <row r="125" spans="1:1" x14ac:dyDescent="0.25">
      <c r="A125" s="73" t="s">
        <v>310</v>
      </c>
    </row>
    <row r="126" spans="1:1" x14ac:dyDescent="0.25">
      <c r="A126" s="73" t="s">
        <v>313</v>
      </c>
    </row>
    <row r="127" spans="1:1" x14ac:dyDescent="0.25">
      <c r="A127" s="73" t="s">
        <v>270</v>
      </c>
    </row>
    <row r="128" spans="1:1" x14ac:dyDescent="0.25">
      <c r="A128" s="73" t="s">
        <v>311</v>
      </c>
    </row>
    <row r="129" spans="1:1" x14ac:dyDescent="0.25">
      <c r="A129" s="73" t="s">
        <v>212</v>
      </c>
    </row>
    <row r="130" spans="1:1" x14ac:dyDescent="0.25">
      <c r="A130" s="73" t="s">
        <v>357</v>
      </c>
    </row>
    <row r="131" spans="1:1" x14ac:dyDescent="0.25">
      <c r="A131" s="73" t="s">
        <v>240</v>
      </c>
    </row>
    <row r="132" spans="1:1" x14ac:dyDescent="0.25">
      <c r="A132" s="73" t="s">
        <v>280</v>
      </c>
    </row>
    <row r="133" spans="1:1" x14ac:dyDescent="0.25">
      <c r="A133" s="73" t="s">
        <v>322</v>
      </c>
    </row>
    <row r="134" spans="1:1" x14ac:dyDescent="0.25">
      <c r="A134" s="73" t="s">
        <v>236</v>
      </c>
    </row>
    <row r="135" spans="1:1" x14ac:dyDescent="0.25">
      <c r="A135" s="73" t="s">
        <v>232</v>
      </c>
    </row>
    <row r="136" spans="1:1" x14ac:dyDescent="0.25">
      <c r="A136" s="73" t="s">
        <v>252</v>
      </c>
    </row>
    <row r="137" spans="1:1" x14ac:dyDescent="0.25">
      <c r="A137" s="73" t="s">
        <v>285</v>
      </c>
    </row>
    <row r="138" spans="1:1" x14ac:dyDescent="0.25">
      <c r="A138" s="73" t="s">
        <v>325</v>
      </c>
    </row>
    <row r="139" spans="1:1" x14ac:dyDescent="0.25">
      <c r="A139" s="73" t="s">
        <v>281</v>
      </c>
    </row>
    <row r="140" spans="1:1" x14ac:dyDescent="0.25">
      <c r="A140" s="73" t="s">
        <v>326</v>
      </c>
    </row>
    <row r="141" spans="1:1" x14ac:dyDescent="0.25">
      <c r="A141" s="73" t="s">
        <v>215</v>
      </c>
    </row>
    <row r="142" spans="1:1" x14ac:dyDescent="0.25">
      <c r="A142" s="73" t="s">
        <v>294</v>
      </c>
    </row>
    <row r="143" spans="1:1" x14ac:dyDescent="0.25">
      <c r="A143" s="73" t="s">
        <v>263</v>
      </c>
    </row>
    <row r="144" spans="1:1" x14ac:dyDescent="0.25">
      <c r="A144" s="73" t="s">
        <v>305</v>
      </c>
    </row>
    <row r="145" spans="1:1" x14ac:dyDescent="0.25">
      <c r="A145" s="73" t="s">
        <v>323</v>
      </c>
    </row>
    <row r="146" spans="1:1" x14ac:dyDescent="0.25">
      <c r="A146" s="73" t="s">
        <v>208</v>
      </c>
    </row>
    <row r="147" spans="1:1" x14ac:dyDescent="0.25">
      <c r="A147" s="73" t="s">
        <v>247</v>
      </c>
    </row>
    <row r="148" spans="1:1" x14ac:dyDescent="0.25">
      <c r="A148" s="73" t="s">
        <v>244</v>
      </c>
    </row>
    <row r="149" spans="1:1" x14ac:dyDescent="0.25">
      <c r="A149" s="73" t="s">
        <v>296</v>
      </c>
    </row>
    <row r="150" spans="1:1" x14ac:dyDescent="0.25">
      <c r="A150" s="73" t="s">
        <v>284</v>
      </c>
    </row>
    <row r="151" spans="1:1" x14ac:dyDescent="0.25">
      <c r="A151" s="73" t="s">
        <v>314</v>
      </c>
    </row>
    <row r="152" spans="1:1" x14ac:dyDescent="0.25">
      <c r="A152" s="73" t="s">
        <v>324</v>
      </c>
    </row>
    <row r="153" spans="1:1" x14ac:dyDescent="0.25">
      <c r="A153" s="73" t="s">
        <v>328</v>
      </c>
    </row>
    <row r="154" spans="1:1" x14ac:dyDescent="0.25">
      <c r="A154" s="73" t="s">
        <v>302</v>
      </c>
    </row>
    <row r="155" spans="1:1" x14ac:dyDescent="0.25">
      <c r="A155" s="73" t="s">
        <v>264</v>
      </c>
    </row>
    <row r="156" spans="1:1" x14ac:dyDescent="0.25">
      <c r="A156" s="73" t="s">
        <v>321</v>
      </c>
    </row>
    <row r="157" spans="1:1" x14ac:dyDescent="0.25">
      <c r="A157" s="73" t="s">
        <v>330</v>
      </c>
    </row>
    <row r="158" spans="1:1" x14ac:dyDescent="0.25">
      <c r="A158" s="73" t="s">
        <v>358</v>
      </c>
    </row>
    <row r="159" spans="1:1" x14ac:dyDescent="0.25">
      <c r="A159" s="73" t="s">
        <v>287</v>
      </c>
    </row>
    <row r="160" spans="1:1" x14ac:dyDescent="0.25">
      <c r="A160" s="73" t="s">
        <v>331</v>
      </c>
    </row>
    <row r="161" spans="1:1" x14ac:dyDescent="0.25">
      <c r="A161" s="73" t="s">
        <v>282</v>
      </c>
    </row>
    <row r="162" spans="1:1" x14ac:dyDescent="0.25">
      <c r="A162" s="73" t="s">
        <v>219</v>
      </c>
    </row>
    <row r="163" spans="1:1" x14ac:dyDescent="0.25">
      <c r="A163" s="73" t="s">
        <v>298</v>
      </c>
    </row>
    <row r="164" spans="1:1" x14ac:dyDescent="0.25">
      <c r="A164" s="73" t="s">
        <v>332</v>
      </c>
    </row>
    <row r="165" spans="1:1" x14ac:dyDescent="0.25">
      <c r="A165" s="73" t="s">
        <v>293</v>
      </c>
    </row>
    <row r="166" spans="1:1" x14ac:dyDescent="0.25">
      <c r="A166" s="73" t="s">
        <v>327</v>
      </c>
    </row>
    <row r="167" spans="1:1" x14ac:dyDescent="0.25">
      <c r="A167" s="73" t="s">
        <v>333</v>
      </c>
    </row>
    <row r="168" spans="1:1" x14ac:dyDescent="0.25">
      <c r="A168" s="73" t="s">
        <v>283</v>
      </c>
    </row>
    <row r="169" spans="1:1" x14ac:dyDescent="0.25">
      <c r="A169" s="73" t="s">
        <v>291</v>
      </c>
    </row>
    <row r="170" spans="1:1" x14ac:dyDescent="0.25">
      <c r="A170" s="73" t="s">
        <v>334</v>
      </c>
    </row>
    <row r="171" spans="1:1" x14ac:dyDescent="0.25">
      <c r="A171" s="73" t="s">
        <v>317</v>
      </c>
    </row>
    <row r="172" spans="1:1" x14ac:dyDescent="0.25">
      <c r="A172" s="73" t="s">
        <v>237</v>
      </c>
    </row>
    <row r="173" spans="1:1" x14ac:dyDescent="0.25">
      <c r="A173" s="73" t="s">
        <v>245</v>
      </c>
    </row>
    <row r="174" spans="1:1" x14ac:dyDescent="0.25">
      <c r="A174" s="73" t="s">
        <v>320</v>
      </c>
    </row>
    <row r="175" spans="1:1" x14ac:dyDescent="0.25">
      <c r="A175" s="73" t="s">
        <v>319</v>
      </c>
    </row>
    <row r="176" spans="1:1" x14ac:dyDescent="0.25">
      <c r="A176" s="73" t="s">
        <v>329</v>
      </c>
    </row>
    <row r="177" spans="1:1" x14ac:dyDescent="0.25">
      <c r="A177" s="91"/>
    </row>
    <row r="178" spans="1:1" x14ac:dyDescent="0.25">
      <c r="A178" s="91"/>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ht="15.75" thickBot="1" x14ac:dyDescent="0.3">
      <c r="A191" s="65" t="s">
        <v>184</v>
      </c>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s="78" t="s">
        <v>204</v>
      </c>
    </row>
    <row r="207" spans="1:1" x14ac:dyDescent="0.25">
      <c r="A207"/>
    </row>
    <row r="208" spans="1:1" x14ac:dyDescent="0.25">
      <c r="A208" s="78" t="s">
        <v>202</v>
      </c>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s="81" t="s">
        <v>114</v>
      </c>
    </row>
    <row r="220" spans="1:1" x14ac:dyDescent="0.25">
      <c r="A220" s="81" t="s">
        <v>195</v>
      </c>
    </row>
    <row r="221" spans="1:1" ht="15.75" thickBot="1" x14ac:dyDescent="0.3">
      <c r="A221" s="82" t="s">
        <v>196</v>
      </c>
    </row>
    <row r="222" spans="1:1" x14ac:dyDescent="0.25">
      <c r="A222" s="22"/>
    </row>
    <row r="223" spans="1:1" x14ac:dyDescent="0.25">
      <c r="A223" s="22"/>
    </row>
    <row r="234" spans="1:1" x14ac:dyDescent="0.25">
      <c r="A234" s="4"/>
    </row>
    <row r="235" spans="1:1" x14ac:dyDescent="0.25">
      <c r="A235" s="4"/>
    </row>
    <row r="236" spans="1:1" x14ac:dyDescent="0.25">
      <c r="A236" s="4"/>
    </row>
    <row r="237" spans="1:1" x14ac:dyDescent="0.25">
      <c r="A237"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57" spans="1:1" x14ac:dyDescent="0.25">
      <c r="A257" s="4"/>
    </row>
    <row r="258" spans="1:1" x14ac:dyDescent="0.25">
      <c r="A258" s="4"/>
    </row>
    <row r="259" spans="1:1" x14ac:dyDescent="0.25">
      <c r="A259"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sheetData>
  <sheetProtection selectLockedCells="1" selectUnlockedCells="1"/>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T279"/>
  <sheetViews>
    <sheetView tabSelected="1" view="pageBreakPreview" topLeftCell="A136" zoomScaleNormal="100" zoomScaleSheetLayoutView="100" workbookViewId="0">
      <selection activeCell="D149" sqref="D149"/>
    </sheetView>
  </sheetViews>
  <sheetFormatPr defaultColWidth="8.7109375" defaultRowHeight="15" x14ac:dyDescent="0.25"/>
  <cols>
    <col min="1" max="1" width="34" style="1" customWidth="1"/>
    <col min="2" max="2" width="46" style="2" customWidth="1"/>
    <col min="3" max="3" width="34" style="1" customWidth="1"/>
    <col min="4" max="4" width="34" style="3" customWidth="1"/>
    <col min="5" max="5" width="21.28515625" style="4" hidden="1" customWidth="1"/>
    <col min="6" max="8" width="8.7109375" style="5" customWidth="1"/>
    <col min="9" max="229" width="8.7109375" style="5"/>
    <col min="230" max="230" width="40" style="5" customWidth="1"/>
    <col min="231" max="231" width="21.85546875" style="5" customWidth="1"/>
    <col min="232" max="232" width="14.85546875" style="5" customWidth="1"/>
    <col min="233" max="233" width="12.85546875" style="5" customWidth="1"/>
    <col min="234" max="234" width="8.7109375" style="5"/>
    <col min="235" max="235" width="52" style="5" customWidth="1"/>
    <col min="236" max="236" width="8.7109375" style="5"/>
    <col min="237" max="237" width="43.140625" style="5" customWidth="1"/>
    <col min="238" max="485" width="8.7109375" style="5"/>
    <col min="486" max="486" width="40" style="5" customWidth="1"/>
    <col min="487" max="487" width="21.85546875" style="5" customWidth="1"/>
    <col min="488" max="488" width="14.85546875" style="5" customWidth="1"/>
    <col min="489" max="489" width="12.85546875" style="5" customWidth="1"/>
    <col min="490" max="490" width="8.7109375" style="5"/>
    <col min="491" max="491" width="52" style="5" customWidth="1"/>
    <col min="492" max="492" width="8.7109375" style="5"/>
    <col min="493" max="493" width="43.140625" style="5" customWidth="1"/>
    <col min="494" max="741" width="8.7109375" style="5"/>
    <col min="742" max="742" width="40" style="5" customWidth="1"/>
    <col min="743" max="743" width="21.85546875" style="5" customWidth="1"/>
    <col min="744" max="744" width="14.85546875" style="5" customWidth="1"/>
    <col min="745" max="745" width="12.85546875" style="5" customWidth="1"/>
    <col min="746" max="746" width="8.7109375" style="5"/>
    <col min="747" max="747" width="52" style="5" customWidth="1"/>
    <col min="748" max="748" width="8.7109375" style="5"/>
    <col min="749" max="749" width="43.140625" style="5" customWidth="1"/>
    <col min="750" max="997" width="8.7109375" style="5"/>
    <col min="998" max="998" width="40" style="5" customWidth="1"/>
    <col min="999" max="999" width="21.85546875" style="5" customWidth="1"/>
    <col min="1000" max="1000" width="14.85546875" style="5" customWidth="1"/>
    <col min="1001" max="1001" width="12.85546875" style="5" customWidth="1"/>
    <col min="1002" max="1002" width="8.7109375" style="5"/>
    <col min="1003" max="1003" width="52" style="5" customWidth="1"/>
    <col min="1004" max="1004" width="8.7109375" style="5"/>
    <col min="1005" max="1005" width="43.140625" style="5" customWidth="1"/>
    <col min="1006" max="1008" width="8.7109375" style="5"/>
  </cols>
  <sheetData>
    <row r="1" spans="1:4" ht="39.950000000000003" customHeight="1" x14ac:dyDescent="0.25">
      <c r="A1" s="253" t="s">
        <v>430</v>
      </c>
      <c r="B1" s="253"/>
      <c r="C1" s="253"/>
      <c r="D1" s="253"/>
    </row>
    <row r="2" spans="1:4" ht="39.950000000000003" customHeight="1" thickBot="1" x14ac:dyDescent="0.3">
      <c r="A2" s="118" t="s">
        <v>426</v>
      </c>
      <c r="B2" s="118"/>
      <c r="C2" s="118"/>
      <c r="D2" s="118"/>
    </row>
    <row r="3" spans="1:4" ht="26.25" customHeight="1" thickBot="1" x14ac:dyDescent="0.3">
      <c r="A3" s="119" t="s">
        <v>179</v>
      </c>
      <c r="B3" s="119"/>
      <c r="C3" s="119"/>
      <c r="D3" s="119"/>
    </row>
    <row r="4" spans="1:4" ht="26.25" customHeight="1" thickBot="1" x14ac:dyDescent="0.3">
      <c r="A4" s="123"/>
      <c r="B4" s="124"/>
      <c r="C4" s="124"/>
      <c r="D4" s="125"/>
    </row>
    <row r="5" spans="1:4" ht="18" customHeight="1" thickBot="1" x14ac:dyDescent="0.3">
      <c r="A5" s="120" t="s">
        <v>126</v>
      </c>
      <c r="B5" s="121"/>
      <c r="C5" s="121"/>
      <c r="D5" s="122"/>
    </row>
    <row r="6" spans="1:4" ht="26.25" customHeight="1" thickBot="1" x14ac:dyDescent="0.3">
      <c r="A6" s="58" t="s">
        <v>0</v>
      </c>
      <c r="B6" s="126" t="s">
        <v>1</v>
      </c>
      <c r="C6" s="127"/>
      <c r="D6" s="128"/>
    </row>
    <row r="7" spans="1:4" ht="15" customHeight="1" thickBot="1" x14ac:dyDescent="0.3">
      <c r="A7" s="136"/>
      <c r="B7" s="136"/>
      <c r="C7" s="136"/>
      <c r="D7" s="136"/>
    </row>
    <row r="8" spans="1:4" ht="21" customHeight="1" thickBot="1" x14ac:dyDescent="0.3">
      <c r="A8" s="137" t="s">
        <v>135</v>
      </c>
      <c r="B8" s="137"/>
      <c r="C8" s="137"/>
      <c r="D8" s="137"/>
    </row>
    <row r="9" spans="1:4" ht="21" customHeight="1" thickBot="1" x14ac:dyDescent="0.3">
      <c r="A9" s="141" t="s">
        <v>130</v>
      </c>
      <c r="B9" s="142"/>
      <c r="C9" s="142"/>
      <c r="D9" s="143"/>
    </row>
    <row r="10" spans="1:4" ht="26.25" customHeight="1" x14ac:dyDescent="0.25">
      <c r="A10" s="59" t="s">
        <v>3</v>
      </c>
      <c r="B10" s="144"/>
      <c r="C10" s="144"/>
      <c r="D10" s="145"/>
    </row>
    <row r="11" spans="1:4" ht="25.5" customHeight="1" x14ac:dyDescent="0.25">
      <c r="A11" s="33" t="s">
        <v>4</v>
      </c>
      <c r="B11" s="146"/>
      <c r="C11" s="146"/>
      <c r="D11" s="147"/>
    </row>
    <row r="12" spans="1:4" ht="26.25" customHeight="1" x14ac:dyDescent="0.25">
      <c r="A12" s="33" t="s">
        <v>132</v>
      </c>
      <c r="B12" s="148" t="s">
        <v>424</v>
      </c>
      <c r="C12" s="149"/>
      <c r="D12" s="150"/>
    </row>
    <row r="13" spans="1:4" ht="26.25" customHeight="1" x14ac:dyDescent="0.25">
      <c r="A13" s="45" t="s">
        <v>134</v>
      </c>
      <c r="B13" s="151"/>
      <c r="C13" s="152"/>
      <c r="D13" s="153"/>
    </row>
    <row r="14" spans="1:4" ht="26.25" customHeight="1" x14ac:dyDescent="0.25">
      <c r="A14" s="93" t="s">
        <v>401</v>
      </c>
      <c r="B14" s="146" t="s">
        <v>363</v>
      </c>
      <c r="C14" s="146"/>
      <c r="D14" s="147"/>
    </row>
    <row r="15" spans="1:4" ht="26.25" customHeight="1" thickBot="1" x14ac:dyDescent="0.3">
      <c r="A15" s="40" t="s">
        <v>5</v>
      </c>
      <c r="B15" s="129" t="s">
        <v>369</v>
      </c>
      <c r="C15" s="130"/>
      <c r="D15" s="131"/>
    </row>
    <row r="16" spans="1:4" ht="26.25" customHeight="1" x14ac:dyDescent="0.25">
      <c r="A16" s="138" t="s">
        <v>7</v>
      </c>
      <c r="B16" s="139"/>
      <c r="C16" s="139"/>
      <c r="D16" s="140"/>
    </row>
    <row r="17" spans="1:13" ht="26.25" customHeight="1" thickBot="1" x14ac:dyDescent="0.3">
      <c r="A17" s="6" t="s">
        <v>429</v>
      </c>
      <c r="B17" s="132"/>
      <c r="C17" s="133"/>
      <c r="D17" s="134"/>
    </row>
    <row r="18" spans="1:13" ht="15" customHeight="1" thickBot="1" x14ac:dyDescent="0.3">
      <c r="A18" s="154"/>
      <c r="B18" s="154"/>
      <c r="C18" s="154"/>
      <c r="D18" s="154"/>
    </row>
    <row r="19" spans="1:13" ht="26.25" customHeight="1" thickBot="1" x14ac:dyDescent="0.3">
      <c r="A19" s="155" t="s">
        <v>8</v>
      </c>
      <c r="B19" s="155"/>
      <c r="C19" s="155"/>
      <c r="D19" s="155"/>
    </row>
    <row r="20" spans="1:13" ht="26.25" customHeight="1" thickBot="1" x14ac:dyDescent="0.3">
      <c r="A20" s="107" t="s">
        <v>136</v>
      </c>
      <c r="B20" s="107"/>
      <c r="C20" s="107"/>
      <c r="D20" s="107"/>
    </row>
    <row r="21" spans="1:13" ht="26.25" customHeight="1" thickBot="1" x14ac:dyDescent="0.3">
      <c r="A21" s="156" t="s">
        <v>9</v>
      </c>
      <c r="B21" s="157"/>
      <c r="C21" s="157" t="s">
        <v>10</v>
      </c>
      <c r="D21" s="158"/>
    </row>
    <row r="22" spans="1:13" ht="26.25" customHeight="1" x14ac:dyDescent="0.25">
      <c r="A22" s="159" t="s">
        <v>402</v>
      </c>
      <c r="B22" s="160"/>
      <c r="C22" s="112">
        <v>0</v>
      </c>
      <c r="D22" s="113"/>
    </row>
    <row r="23" spans="1:13" ht="26.25" customHeight="1" x14ac:dyDescent="0.25">
      <c r="A23" s="114" t="s">
        <v>13</v>
      </c>
      <c r="B23" s="115"/>
      <c r="C23" s="116">
        <v>1</v>
      </c>
      <c r="D23" s="117"/>
    </row>
    <row r="24" spans="1:13" ht="26.25" customHeight="1" x14ac:dyDescent="0.25">
      <c r="A24" s="114" t="s">
        <v>12</v>
      </c>
      <c r="B24" s="115"/>
      <c r="C24" s="116">
        <v>2</v>
      </c>
      <c r="D24" s="117"/>
    </row>
    <row r="25" spans="1:13" ht="26.25" customHeight="1" thickBot="1" x14ac:dyDescent="0.3">
      <c r="A25" s="109" t="s">
        <v>11</v>
      </c>
      <c r="B25" s="110"/>
      <c r="C25" s="103">
        <v>3</v>
      </c>
      <c r="D25" s="104"/>
    </row>
    <row r="26" spans="1:13" ht="15" customHeight="1" thickBot="1" x14ac:dyDescent="0.3">
      <c r="A26" s="105"/>
      <c r="B26" s="105"/>
      <c r="C26" s="105"/>
      <c r="D26" s="105"/>
      <c r="E26" s="5"/>
    </row>
    <row r="27" spans="1:13" s="8" customFormat="1" ht="26.25" customHeight="1" thickBot="1" x14ac:dyDescent="0.3">
      <c r="A27" s="106" t="s">
        <v>145</v>
      </c>
      <c r="B27" s="106"/>
      <c r="C27" s="106"/>
      <c r="D27" s="106"/>
      <c r="E27" s="5"/>
      <c r="F27" s="5"/>
      <c r="G27" s="5"/>
      <c r="H27" s="5"/>
      <c r="I27" s="5"/>
      <c r="J27" s="5"/>
      <c r="K27" s="5"/>
      <c r="L27" s="5"/>
      <c r="M27" s="5"/>
    </row>
    <row r="28" spans="1:13" s="8" customFormat="1" ht="34.5" customHeight="1" x14ac:dyDescent="0.25">
      <c r="A28" s="107" t="s">
        <v>137</v>
      </c>
      <c r="B28" s="107"/>
      <c r="C28" s="107"/>
      <c r="D28" s="107"/>
      <c r="E28" s="5"/>
      <c r="F28" s="5"/>
      <c r="G28" s="5"/>
      <c r="H28" s="5"/>
      <c r="I28" s="5"/>
      <c r="J28" s="5"/>
      <c r="K28" s="5"/>
      <c r="L28" s="5"/>
      <c r="M28" s="5"/>
    </row>
    <row r="29" spans="1:13" s="8" customFormat="1" ht="27" customHeight="1" x14ac:dyDescent="0.25">
      <c r="A29" s="111" t="s">
        <v>383</v>
      </c>
      <c r="B29" s="111"/>
      <c r="C29" s="111"/>
      <c r="D29" s="23" t="s">
        <v>10</v>
      </c>
      <c r="E29" s="5"/>
      <c r="F29" s="5"/>
      <c r="G29" s="5"/>
      <c r="H29" s="5"/>
      <c r="I29" s="5"/>
      <c r="J29" s="5"/>
      <c r="K29" s="5"/>
      <c r="L29" s="5"/>
      <c r="M29" s="5"/>
    </row>
    <row r="30" spans="1:13" ht="26.25" customHeight="1" x14ac:dyDescent="0.25">
      <c r="A30" s="99" t="s">
        <v>384</v>
      </c>
      <c r="B30" s="100"/>
      <c r="C30" s="101"/>
      <c r="D30" s="61"/>
    </row>
    <row r="31" spans="1:13" ht="26.25" customHeight="1" x14ac:dyDescent="0.25">
      <c r="A31" s="99" t="s">
        <v>394</v>
      </c>
      <c r="B31" s="100"/>
      <c r="C31" s="101"/>
      <c r="D31" s="61"/>
    </row>
    <row r="32" spans="1:13" ht="26.25" customHeight="1" x14ac:dyDescent="0.25">
      <c r="A32" s="99" t="s">
        <v>395</v>
      </c>
      <c r="B32" s="100"/>
      <c r="C32" s="101"/>
      <c r="D32" s="61"/>
    </row>
    <row r="33" spans="1:5" ht="26.25" customHeight="1" x14ac:dyDescent="0.25">
      <c r="A33" s="99" t="s">
        <v>385</v>
      </c>
      <c r="B33" s="100"/>
      <c r="C33" s="101"/>
      <c r="D33" s="61"/>
    </row>
    <row r="34" spans="1:5" ht="26.25" customHeight="1" x14ac:dyDescent="0.25">
      <c r="A34" s="95" t="s">
        <v>153</v>
      </c>
      <c r="B34" s="95"/>
      <c r="C34" s="95"/>
      <c r="D34" s="9" t="str">
        <f>IF(COUNTIF($D30:$D33,"x") &lt; 2,IF(D30="x",0,IF(D31="x",1,IF(D32="x",2,IF(D33="x",3,"-")))),"ERRO - Escolher apenas UMA opção")</f>
        <v>-</v>
      </c>
      <c r="E34" s="4">
        <v>3</v>
      </c>
    </row>
    <row r="35" spans="1:5" ht="80.25" customHeight="1" thickBot="1" x14ac:dyDescent="0.3">
      <c r="A35" s="10" t="s">
        <v>14</v>
      </c>
      <c r="B35" s="96" t="s">
        <v>376</v>
      </c>
      <c r="C35" s="96"/>
      <c r="D35" s="96"/>
    </row>
    <row r="36" spans="1:5" ht="26.25" customHeight="1" x14ac:dyDescent="0.25">
      <c r="A36" s="102" t="s">
        <v>386</v>
      </c>
      <c r="B36" s="102"/>
      <c r="C36" s="102"/>
      <c r="D36" s="90" t="s">
        <v>10</v>
      </c>
    </row>
    <row r="37" spans="1:5" ht="32.25" customHeight="1" x14ac:dyDescent="0.25">
      <c r="A37" s="108" t="s">
        <v>193</v>
      </c>
      <c r="B37" s="108"/>
      <c r="C37" s="108"/>
      <c r="D37" s="61"/>
    </row>
    <row r="38" spans="1:5" ht="30.75" customHeight="1" x14ac:dyDescent="0.25">
      <c r="A38" s="108" t="s">
        <v>192</v>
      </c>
      <c r="B38" s="108"/>
      <c r="C38" s="108"/>
      <c r="D38" s="61"/>
    </row>
    <row r="39" spans="1:5" ht="28.5" customHeight="1" x14ac:dyDescent="0.25">
      <c r="A39" s="108" t="s">
        <v>191</v>
      </c>
      <c r="B39" s="108"/>
      <c r="C39" s="108"/>
      <c r="D39" s="61"/>
    </row>
    <row r="40" spans="1:5" ht="33" customHeight="1" x14ac:dyDescent="0.25">
      <c r="A40" s="108" t="s">
        <v>190</v>
      </c>
      <c r="B40" s="108"/>
      <c r="C40" s="108"/>
      <c r="D40" s="61"/>
    </row>
    <row r="41" spans="1:5" ht="26.25" customHeight="1" x14ac:dyDescent="0.25">
      <c r="A41" s="95" t="s">
        <v>154</v>
      </c>
      <c r="B41" s="95"/>
      <c r="C41" s="95"/>
      <c r="D41" s="9" t="str">
        <f>IF(COUNTIF($D37:$D40,"x") &lt; 2,IF(D37="x",0,IF(D38="x",1,IF(D39="x",2,IF(D40="x",3,"-")))),"ERRO - Escolher apenas UMA opção")</f>
        <v>-</v>
      </c>
      <c r="E41" s="4">
        <v>3</v>
      </c>
    </row>
    <row r="42" spans="1:5" ht="80.25" customHeight="1" thickBot="1" x14ac:dyDescent="0.3">
      <c r="A42" s="10" t="s">
        <v>14</v>
      </c>
      <c r="B42" s="96" t="s">
        <v>376</v>
      </c>
      <c r="C42" s="96"/>
      <c r="D42" s="96"/>
    </row>
    <row r="43" spans="1:5" ht="42" customHeight="1" x14ac:dyDescent="0.25">
      <c r="A43" s="97" t="s">
        <v>389</v>
      </c>
      <c r="B43" s="97"/>
      <c r="C43" s="97"/>
      <c r="D43" s="89" t="s">
        <v>10</v>
      </c>
    </row>
    <row r="44" spans="1:5" s="8" customFormat="1" ht="32.25" customHeight="1" x14ac:dyDescent="0.25">
      <c r="A44" s="98" t="s">
        <v>398</v>
      </c>
      <c r="B44" s="98"/>
      <c r="C44" s="98"/>
      <c r="D44" s="61"/>
      <c r="E44" s="7"/>
    </row>
    <row r="45" spans="1:5" s="8" customFormat="1" ht="31.5" customHeight="1" x14ac:dyDescent="0.25">
      <c r="A45" s="98" t="s">
        <v>397</v>
      </c>
      <c r="B45" s="98"/>
      <c r="C45" s="98"/>
      <c r="D45" s="61"/>
      <c r="E45" s="7"/>
    </row>
    <row r="46" spans="1:5" s="8" customFormat="1" ht="26.25" customHeight="1" x14ac:dyDescent="0.25">
      <c r="A46" s="98" t="s">
        <v>387</v>
      </c>
      <c r="B46" s="98"/>
      <c r="C46" s="98"/>
      <c r="D46" s="61"/>
      <c r="E46" s="7"/>
    </row>
    <row r="47" spans="1:5" s="8" customFormat="1" ht="33" customHeight="1" x14ac:dyDescent="0.25">
      <c r="A47" s="98" t="s">
        <v>388</v>
      </c>
      <c r="B47" s="98"/>
      <c r="C47" s="98"/>
      <c r="D47" s="61"/>
      <c r="E47" s="7"/>
    </row>
    <row r="48" spans="1:5" ht="26.25" customHeight="1" x14ac:dyDescent="0.25">
      <c r="A48" s="95" t="s">
        <v>155</v>
      </c>
      <c r="B48" s="95"/>
      <c r="C48" s="95"/>
      <c r="D48" s="9" t="str">
        <f>IF(COUNTIF($D44:$D47,"x") &lt; 2,IF(D44="x",0,IF(D45="x",1,IF(D46="x",2,IF(D47="x",3,"-")))),"ERRO - Escolher apenas UMA opção")</f>
        <v>-</v>
      </c>
      <c r="E48" s="4">
        <v>3</v>
      </c>
    </row>
    <row r="49" spans="1:5" ht="80.25" customHeight="1" thickBot="1" x14ac:dyDescent="0.3">
      <c r="A49" s="10" t="s">
        <v>14</v>
      </c>
      <c r="B49" s="96" t="s">
        <v>376</v>
      </c>
      <c r="C49" s="96"/>
      <c r="D49" s="96"/>
    </row>
    <row r="50" spans="1:5" ht="26.25" customHeight="1" x14ac:dyDescent="0.25">
      <c r="A50" s="135" t="s">
        <v>15</v>
      </c>
      <c r="B50" s="135"/>
      <c r="C50" s="135"/>
      <c r="D50" s="89" t="s">
        <v>10</v>
      </c>
    </row>
    <row r="51" spans="1:5" s="8" customFormat="1" ht="30.75" customHeight="1" x14ac:dyDescent="0.25">
      <c r="A51" s="98" t="s">
        <v>390</v>
      </c>
      <c r="B51" s="98"/>
      <c r="C51" s="98"/>
      <c r="D51" s="61"/>
      <c r="E51" s="7"/>
    </row>
    <row r="52" spans="1:5" s="8" customFormat="1" ht="26.25" customHeight="1" x14ac:dyDescent="0.25">
      <c r="A52" s="98" t="s">
        <v>391</v>
      </c>
      <c r="B52" s="98"/>
      <c r="C52" s="98"/>
      <c r="D52" s="61"/>
      <c r="E52" s="7"/>
    </row>
    <row r="53" spans="1:5" s="8" customFormat="1" ht="26.25" customHeight="1" x14ac:dyDescent="0.25">
      <c r="A53" s="98" t="s">
        <v>392</v>
      </c>
      <c r="B53" s="98"/>
      <c r="C53" s="98"/>
      <c r="D53" s="61"/>
      <c r="E53" s="7"/>
    </row>
    <row r="54" spans="1:5" s="8" customFormat="1" ht="26.25" customHeight="1" x14ac:dyDescent="0.25">
      <c r="A54" s="98" t="s">
        <v>393</v>
      </c>
      <c r="B54" s="98"/>
      <c r="C54" s="98"/>
      <c r="D54" s="61"/>
      <c r="E54" s="7"/>
    </row>
    <row r="55" spans="1:5" ht="26.25" customHeight="1" x14ac:dyDescent="0.25">
      <c r="A55" s="95" t="s">
        <v>156</v>
      </c>
      <c r="B55" s="95"/>
      <c r="C55" s="95"/>
      <c r="D55" s="9" t="str">
        <f>IF(COUNTIF($D51:$D54,"x") &lt; 2,IF(D51="x",0,IF(D52="x",1,IF(D53="x",2,IF(D54="x",3,"-")))),"ERRO - Escolher apenas UMA opção")</f>
        <v>-</v>
      </c>
      <c r="E55" s="4">
        <v>3</v>
      </c>
    </row>
    <row r="56" spans="1:5" ht="80.25" customHeight="1" thickBot="1" x14ac:dyDescent="0.3">
      <c r="A56" s="10" t="s">
        <v>14</v>
      </c>
      <c r="B56" s="96" t="s">
        <v>376</v>
      </c>
      <c r="C56" s="96"/>
      <c r="D56" s="96"/>
    </row>
    <row r="57" spans="1:5" ht="15" customHeight="1" thickBot="1" x14ac:dyDescent="0.3">
      <c r="A57" s="161"/>
      <c r="B57" s="161"/>
      <c r="C57" s="161"/>
      <c r="D57" s="161"/>
      <c r="E57" s="4">
        <f>SUM(E34:E55)</f>
        <v>12</v>
      </c>
    </row>
    <row r="58" spans="1:5" ht="30" customHeight="1" x14ac:dyDescent="0.25">
      <c r="A58" s="162" t="s">
        <v>181</v>
      </c>
      <c r="B58" s="162"/>
      <c r="C58" s="69" t="s">
        <v>116</v>
      </c>
      <c r="D58" s="42" t="s">
        <v>143</v>
      </c>
    </row>
    <row r="59" spans="1:5" ht="30" customHeight="1" x14ac:dyDescent="0.25">
      <c r="A59" s="266" t="s">
        <v>381</v>
      </c>
      <c r="B59" s="267"/>
      <c r="C59" s="268" t="e">
        <f>D34+D41+D48+D55</f>
        <v>#VALUE!</v>
      </c>
      <c r="D59" s="270" t="e">
        <f>C59/12*100</f>
        <v>#VALUE!</v>
      </c>
    </row>
    <row r="60" spans="1:5" ht="30" customHeight="1" thickBot="1" x14ac:dyDescent="0.3">
      <c r="A60" s="163" t="s">
        <v>380</v>
      </c>
      <c r="B60" s="164"/>
      <c r="C60" s="269"/>
      <c r="D60" s="271"/>
    </row>
    <row r="61" spans="1:5" ht="15" customHeight="1" thickBot="1" x14ac:dyDescent="0.3">
      <c r="A61" s="170"/>
      <c r="B61" s="171"/>
      <c r="C61" s="171"/>
      <c r="D61" s="172"/>
    </row>
    <row r="62" spans="1:5" ht="26.25" customHeight="1" thickBot="1" x14ac:dyDescent="0.3">
      <c r="A62" s="106" t="s">
        <v>146</v>
      </c>
      <c r="B62" s="106"/>
      <c r="C62" s="106"/>
      <c r="D62" s="106"/>
    </row>
    <row r="63" spans="1:5" ht="32.25" customHeight="1" thickBot="1" x14ac:dyDescent="0.3">
      <c r="A63" s="165" t="s">
        <v>16</v>
      </c>
      <c r="B63" s="165"/>
      <c r="C63" s="165"/>
      <c r="D63" s="165"/>
    </row>
    <row r="64" spans="1:5" ht="26.25" customHeight="1" x14ac:dyDescent="0.25">
      <c r="A64" s="167" t="s">
        <v>144</v>
      </c>
      <c r="B64" s="168"/>
      <c r="C64" s="169"/>
      <c r="D64" s="47" t="s">
        <v>10</v>
      </c>
    </row>
    <row r="65" spans="1:5" ht="26.25" customHeight="1" x14ac:dyDescent="0.25">
      <c r="A65" s="166" t="s">
        <v>17</v>
      </c>
      <c r="B65" s="166"/>
      <c r="C65" s="166"/>
      <c r="D65" s="62"/>
      <c r="E65" s="4">
        <v>3</v>
      </c>
    </row>
    <row r="66" spans="1:5" ht="32.25" customHeight="1" x14ac:dyDescent="0.25">
      <c r="A66" s="166" t="s">
        <v>18</v>
      </c>
      <c r="B66" s="166"/>
      <c r="C66" s="166"/>
      <c r="D66" s="62"/>
      <c r="E66" s="4">
        <v>3</v>
      </c>
    </row>
    <row r="67" spans="1:5" ht="26.25" customHeight="1" x14ac:dyDescent="0.25">
      <c r="A67" s="166" t="s">
        <v>19</v>
      </c>
      <c r="B67" s="166"/>
      <c r="C67" s="166"/>
      <c r="D67" s="62"/>
      <c r="E67" s="4">
        <v>3</v>
      </c>
    </row>
    <row r="68" spans="1:5" ht="26.25" customHeight="1" x14ac:dyDescent="0.25">
      <c r="A68" s="166" t="s">
        <v>20</v>
      </c>
      <c r="B68" s="166"/>
      <c r="C68" s="166"/>
      <c r="D68" s="62"/>
      <c r="E68" s="4">
        <v>3</v>
      </c>
    </row>
    <row r="69" spans="1:5" ht="26.25" customHeight="1" x14ac:dyDescent="0.25">
      <c r="A69" s="166" t="s">
        <v>21</v>
      </c>
      <c r="B69" s="166"/>
      <c r="C69" s="166"/>
      <c r="D69" s="62"/>
      <c r="E69" s="4">
        <v>3</v>
      </c>
    </row>
    <row r="70" spans="1:5" ht="26.25" customHeight="1" x14ac:dyDescent="0.25">
      <c r="A70" s="166" t="s">
        <v>22</v>
      </c>
      <c r="B70" s="166"/>
      <c r="C70" s="166"/>
      <c r="D70" s="62"/>
      <c r="E70" s="4">
        <v>3</v>
      </c>
    </row>
    <row r="71" spans="1:5" ht="26.25" customHeight="1" x14ac:dyDescent="0.25">
      <c r="A71" s="166" t="s">
        <v>23</v>
      </c>
      <c r="B71" s="166"/>
      <c r="C71" s="166"/>
      <c r="D71" s="62"/>
      <c r="E71" s="4">
        <v>3</v>
      </c>
    </row>
    <row r="72" spans="1:5" ht="26.25" customHeight="1" x14ac:dyDescent="0.25">
      <c r="A72" s="166" t="s">
        <v>24</v>
      </c>
      <c r="B72" s="166"/>
      <c r="C72" s="166"/>
      <c r="D72" s="62"/>
      <c r="E72" s="4">
        <v>3</v>
      </c>
    </row>
    <row r="73" spans="1:5" ht="26.25" customHeight="1" x14ac:dyDescent="0.25">
      <c r="A73" s="166" t="s">
        <v>25</v>
      </c>
      <c r="B73" s="166"/>
      <c r="C73" s="166"/>
      <c r="D73" s="62"/>
      <c r="E73" s="4">
        <v>3</v>
      </c>
    </row>
    <row r="74" spans="1:5" ht="26.25" customHeight="1" x14ac:dyDescent="0.25">
      <c r="A74" s="166" t="s">
        <v>26</v>
      </c>
      <c r="B74" s="166"/>
      <c r="C74" s="166"/>
      <c r="D74" s="62"/>
      <c r="E74" s="4">
        <v>3</v>
      </c>
    </row>
    <row r="75" spans="1:5" ht="26.25" customHeight="1" x14ac:dyDescent="0.25">
      <c r="A75" s="11"/>
      <c r="B75" s="12"/>
      <c r="C75" s="12" t="s">
        <v>157</v>
      </c>
      <c r="D75" s="13">
        <f>SUM(D65:D74)</f>
        <v>0</v>
      </c>
      <c r="E75" s="4">
        <f>SUM(E65:E74)</f>
        <v>30</v>
      </c>
    </row>
    <row r="76" spans="1:5" ht="80.25" customHeight="1" thickBot="1" x14ac:dyDescent="0.3">
      <c r="A76" s="14" t="s">
        <v>14</v>
      </c>
      <c r="B76" s="96" t="s">
        <v>376</v>
      </c>
      <c r="C76" s="96"/>
      <c r="D76" s="96"/>
    </row>
    <row r="77" spans="1:5" ht="15" customHeight="1" thickBot="1" x14ac:dyDescent="0.3">
      <c r="A77" s="197"/>
      <c r="B77" s="198"/>
      <c r="C77" s="198"/>
      <c r="D77" s="199"/>
    </row>
    <row r="78" spans="1:5" ht="33" customHeight="1" x14ac:dyDescent="0.25">
      <c r="A78" s="162" t="s">
        <v>180</v>
      </c>
      <c r="B78" s="177"/>
      <c r="C78" s="69" t="s">
        <v>116</v>
      </c>
      <c r="D78" s="42" t="s">
        <v>143</v>
      </c>
    </row>
    <row r="79" spans="1:5" ht="33" customHeight="1" x14ac:dyDescent="0.25">
      <c r="A79" s="260" t="s">
        <v>379</v>
      </c>
      <c r="B79" s="261"/>
      <c r="C79" s="262">
        <f>D75</f>
        <v>0</v>
      </c>
      <c r="D79" s="264">
        <f>C79/30*100</f>
        <v>0</v>
      </c>
    </row>
    <row r="80" spans="1:5" ht="33" customHeight="1" thickBot="1" x14ac:dyDescent="0.3">
      <c r="A80" s="178" t="s">
        <v>380</v>
      </c>
      <c r="B80" s="179"/>
      <c r="C80" s="263"/>
      <c r="D80" s="265"/>
    </row>
    <row r="81" spans="1:5" ht="15" customHeight="1" thickBot="1" x14ac:dyDescent="0.3">
      <c r="A81" s="170"/>
      <c r="B81" s="171"/>
      <c r="C81" s="171"/>
      <c r="D81" s="172"/>
    </row>
    <row r="82" spans="1:5" ht="26.25" customHeight="1" thickBot="1" x14ac:dyDescent="0.3">
      <c r="A82" s="155" t="s">
        <v>438</v>
      </c>
      <c r="B82" s="155"/>
      <c r="C82" s="155"/>
      <c r="D82" s="155"/>
    </row>
    <row r="83" spans="1:5" s="16" customFormat="1" ht="32.25" customHeight="1" x14ac:dyDescent="0.25">
      <c r="A83" s="180" t="s">
        <v>182</v>
      </c>
      <c r="B83" s="180"/>
      <c r="C83" s="180"/>
      <c r="D83" s="180"/>
      <c r="E83" s="15"/>
    </row>
    <row r="84" spans="1:5" s="16" customFormat="1" ht="23.25" customHeight="1" x14ac:dyDescent="0.25">
      <c r="A84" s="186" t="s">
        <v>372</v>
      </c>
      <c r="B84" s="184"/>
      <c r="C84" s="184"/>
      <c r="D84" s="185"/>
      <c r="E84" s="15"/>
    </row>
    <row r="85" spans="1:5" s="16" customFormat="1" ht="23.25" customHeight="1" x14ac:dyDescent="0.25">
      <c r="A85" s="183" t="s">
        <v>373</v>
      </c>
      <c r="B85" s="184"/>
      <c r="C85" s="184"/>
      <c r="D85" s="185"/>
      <c r="E85" s="15"/>
    </row>
    <row r="86" spans="1:5" s="16" customFormat="1" ht="23.25" customHeight="1" x14ac:dyDescent="0.25">
      <c r="A86" s="183" t="s">
        <v>374</v>
      </c>
      <c r="B86" s="184"/>
      <c r="C86" s="184"/>
      <c r="D86" s="185"/>
      <c r="E86" s="15"/>
    </row>
    <row r="87" spans="1:5" s="16" customFormat="1" ht="23.25" customHeight="1" x14ac:dyDescent="0.25">
      <c r="A87" s="183" t="s">
        <v>375</v>
      </c>
      <c r="B87" s="184"/>
      <c r="C87" s="184"/>
      <c r="D87" s="185"/>
      <c r="E87" s="15"/>
    </row>
    <row r="88" spans="1:5" s="16" customFormat="1" ht="19.5" customHeight="1" thickBot="1" x14ac:dyDescent="0.3">
      <c r="A88" s="173" t="s">
        <v>371</v>
      </c>
      <c r="B88" s="174"/>
      <c r="C88" s="174"/>
      <c r="D88" s="175"/>
      <c r="E88" s="15"/>
    </row>
    <row r="89" spans="1:5" ht="26.25" customHeight="1" thickBot="1" x14ac:dyDescent="0.3">
      <c r="A89" s="181" t="s">
        <v>437</v>
      </c>
      <c r="B89" s="181"/>
      <c r="C89" s="181"/>
      <c r="D89" s="181"/>
    </row>
    <row r="90" spans="1:5" ht="47.25" customHeight="1" x14ac:dyDescent="0.25">
      <c r="A90" s="182" t="s">
        <v>436</v>
      </c>
      <c r="B90" s="182"/>
      <c r="C90" s="182"/>
      <c r="D90" s="182"/>
    </row>
    <row r="91" spans="1:5" ht="26.25" customHeight="1" x14ac:dyDescent="0.25">
      <c r="A91" s="187" t="s">
        <v>141</v>
      </c>
      <c r="B91" s="187"/>
      <c r="C91" s="187"/>
      <c r="D91" s="17" t="s">
        <v>28</v>
      </c>
    </row>
    <row r="92" spans="1:5" ht="26.25" customHeight="1" x14ac:dyDescent="0.25">
      <c r="A92" s="188" t="s">
        <v>117</v>
      </c>
      <c r="B92" s="188"/>
      <c r="C92" s="188"/>
      <c r="D92" s="18" t="s">
        <v>10</v>
      </c>
    </row>
    <row r="93" spans="1:5" ht="26.25" customHeight="1" x14ac:dyDescent="0.25">
      <c r="A93" s="166" t="s">
        <v>29</v>
      </c>
      <c r="B93" s="166"/>
      <c r="C93" s="166"/>
      <c r="D93" s="61"/>
      <c r="E93" s="4">
        <v>3</v>
      </c>
    </row>
    <row r="94" spans="1:5" ht="26.25" customHeight="1" x14ac:dyDescent="0.25">
      <c r="A94" s="166" t="s">
        <v>30</v>
      </c>
      <c r="B94" s="166"/>
      <c r="C94" s="166"/>
      <c r="D94" s="61"/>
      <c r="E94" s="4">
        <v>3</v>
      </c>
    </row>
    <row r="95" spans="1:5" ht="26.25" customHeight="1" x14ac:dyDescent="0.25">
      <c r="A95" s="166" t="s">
        <v>31</v>
      </c>
      <c r="B95" s="166"/>
      <c r="C95" s="166"/>
      <c r="D95" s="61"/>
      <c r="E95" s="4">
        <v>3</v>
      </c>
    </row>
    <row r="96" spans="1:5" ht="31.5" customHeight="1" x14ac:dyDescent="0.25">
      <c r="A96" s="176" t="s">
        <v>32</v>
      </c>
      <c r="B96" s="176"/>
      <c r="C96" s="176"/>
      <c r="D96" s="61"/>
      <c r="E96" s="4">
        <v>3</v>
      </c>
    </row>
    <row r="97" spans="1:5" s="8" customFormat="1" ht="26.25" customHeight="1" x14ac:dyDescent="0.25">
      <c r="A97" s="166" t="s">
        <v>33</v>
      </c>
      <c r="B97" s="166"/>
      <c r="C97" s="166"/>
      <c r="D97" s="61"/>
      <c r="E97" s="4">
        <v>3</v>
      </c>
    </row>
    <row r="98" spans="1:5" s="8" customFormat="1" ht="26.25" customHeight="1" x14ac:dyDescent="0.25">
      <c r="A98" s="166" t="s">
        <v>34</v>
      </c>
      <c r="B98" s="166"/>
      <c r="C98" s="166"/>
      <c r="D98" s="61"/>
      <c r="E98" s="4">
        <v>3</v>
      </c>
    </row>
    <row r="99" spans="1:5" ht="26.25" customHeight="1" x14ac:dyDescent="0.25">
      <c r="A99" s="166" t="s">
        <v>35</v>
      </c>
      <c r="B99" s="166"/>
      <c r="C99" s="166"/>
      <c r="D99" s="61"/>
      <c r="E99" s="4">
        <v>3</v>
      </c>
    </row>
    <row r="100" spans="1:5" ht="26.25" customHeight="1" x14ac:dyDescent="0.25">
      <c r="A100" s="166" t="s">
        <v>36</v>
      </c>
      <c r="B100" s="166"/>
      <c r="C100" s="166"/>
      <c r="D100" s="61"/>
      <c r="E100" s="4">
        <v>3</v>
      </c>
    </row>
    <row r="101" spans="1:5" ht="26.25" customHeight="1" x14ac:dyDescent="0.25">
      <c r="A101" s="166" t="s">
        <v>37</v>
      </c>
      <c r="B101" s="166"/>
      <c r="C101" s="166"/>
      <c r="D101" s="61"/>
      <c r="E101" s="4">
        <v>3</v>
      </c>
    </row>
    <row r="102" spans="1:5" ht="26.25" customHeight="1" x14ac:dyDescent="0.25">
      <c r="A102" s="166" t="s">
        <v>38</v>
      </c>
      <c r="B102" s="166"/>
      <c r="C102" s="166"/>
      <c r="D102" s="61"/>
      <c r="E102" s="4">
        <v>3</v>
      </c>
    </row>
    <row r="103" spans="1:5" ht="26.25" customHeight="1" x14ac:dyDescent="0.25">
      <c r="A103" s="166" t="s">
        <v>39</v>
      </c>
      <c r="B103" s="166"/>
      <c r="C103" s="166"/>
      <c r="D103" s="61"/>
      <c r="E103" s="4">
        <v>3</v>
      </c>
    </row>
    <row r="104" spans="1:5" ht="26.25" customHeight="1" x14ac:dyDescent="0.25">
      <c r="A104" s="166" t="s">
        <v>40</v>
      </c>
      <c r="B104" s="166"/>
      <c r="C104" s="166"/>
      <c r="D104" s="61"/>
      <c r="E104" s="4">
        <v>3</v>
      </c>
    </row>
    <row r="105" spans="1:5" ht="26.25" customHeight="1" x14ac:dyDescent="0.25">
      <c r="A105" s="166" t="s">
        <v>41</v>
      </c>
      <c r="B105" s="166"/>
      <c r="C105" s="166"/>
      <c r="D105" s="61"/>
      <c r="E105" s="4">
        <v>3</v>
      </c>
    </row>
    <row r="106" spans="1:5" ht="26.25" customHeight="1" x14ac:dyDescent="0.25">
      <c r="A106" s="95" t="s">
        <v>158</v>
      </c>
      <c r="B106" s="95"/>
      <c r="C106" s="95"/>
      <c r="D106" s="9">
        <f>SUM(D93:D105)</f>
        <v>0</v>
      </c>
      <c r="E106" s="4">
        <f>SUM(E93:E105)</f>
        <v>39</v>
      </c>
    </row>
    <row r="107" spans="1:5" ht="80.25" customHeight="1" thickBot="1" x14ac:dyDescent="0.3">
      <c r="A107" s="41" t="s">
        <v>14</v>
      </c>
      <c r="B107" s="96" t="s">
        <v>376</v>
      </c>
      <c r="C107" s="96"/>
      <c r="D107" s="96"/>
    </row>
    <row r="108" spans="1:5" ht="30" customHeight="1" x14ac:dyDescent="0.25">
      <c r="A108" s="193" t="s">
        <v>173</v>
      </c>
      <c r="B108" s="194"/>
      <c r="C108" s="28" t="s">
        <v>127</v>
      </c>
      <c r="D108" s="46" t="s">
        <v>142</v>
      </c>
    </row>
    <row r="109" spans="1:5" ht="30" customHeight="1" thickBot="1" x14ac:dyDescent="0.3">
      <c r="A109" s="195"/>
      <c r="B109" s="196"/>
      <c r="C109" s="20">
        <f>D106</f>
        <v>0</v>
      </c>
      <c r="D109" s="21">
        <f>C109/39*100</f>
        <v>0</v>
      </c>
    </row>
    <row r="110" spans="1:5" ht="15" customHeight="1" thickBot="1" x14ac:dyDescent="0.3">
      <c r="A110" s="197"/>
      <c r="B110" s="198"/>
      <c r="C110" s="198"/>
      <c r="D110" s="199"/>
    </row>
    <row r="111" spans="1:5" ht="32.25" customHeight="1" thickBot="1" x14ac:dyDescent="0.3">
      <c r="A111" s="189" t="s">
        <v>42</v>
      </c>
      <c r="B111" s="190"/>
      <c r="C111" s="190"/>
      <c r="D111" s="191"/>
    </row>
    <row r="112" spans="1:5" ht="26.25" customHeight="1" x14ac:dyDescent="0.25">
      <c r="A112" s="192" t="s">
        <v>139</v>
      </c>
      <c r="B112" s="192"/>
      <c r="C112" s="192"/>
      <c r="D112" s="18" t="s">
        <v>28</v>
      </c>
    </row>
    <row r="113" spans="1:5" ht="26.25" customHeight="1" x14ac:dyDescent="0.25">
      <c r="A113" s="188" t="s">
        <v>117</v>
      </c>
      <c r="B113" s="188"/>
      <c r="C113" s="188"/>
      <c r="D113" s="18" t="s">
        <v>10</v>
      </c>
    </row>
    <row r="114" spans="1:5" s="16" customFormat="1" ht="26.25" customHeight="1" x14ac:dyDescent="0.25">
      <c r="A114" s="166" t="s">
        <v>43</v>
      </c>
      <c r="B114" s="166"/>
      <c r="C114" s="166"/>
      <c r="D114" s="63"/>
      <c r="E114" s="22">
        <v>3</v>
      </c>
    </row>
    <row r="115" spans="1:5" ht="26.25" customHeight="1" x14ac:dyDescent="0.25">
      <c r="A115" s="166" t="s">
        <v>44</v>
      </c>
      <c r="B115" s="166"/>
      <c r="C115" s="166"/>
      <c r="D115" s="63"/>
      <c r="E115" s="22">
        <v>3</v>
      </c>
    </row>
    <row r="116" spans="1:5" ht="26.25" customHeight="1" x14ac:dyDescent="0.25">
      <c r="A116" s="166" t="s">
        <v>45</v>
      </c>
      <c r="B116" s="166"/>
      <c r="C116" s="166"/>
      <c r="D116" s="63"/>
      <c r="E116" s="22">
        <v>3</v>
      </c>
    </row>
    <row r="117" spans="1:5" ht="26.25" customHeight="1" x14ac:dyDescent="0.25">
      <c r="A117" s="176" t="s">
        <v>46</v>
      </c>
      <c r="B117" s="176"/>
      <c r="C117" s="176"/>
      <c r="D117" s="63"/>
      <c r="E117" s="22">
        <v>3</v>
      </c>
    </row>
    <row r="118" spans="1:5" ht="26.25" customHeight="1" x14ac:dyDescent="0.25">
      <c r="A118" s="166" t="s">
        <v>47</v>
      </c>
      <c r="B118" s="166"/>
      <c r="C118" s="166"/>
      <c r="D118" s="63"/>
      <c r="E118" s="22">
        <v>3</v>
      </c>
    </row>
    <row r="119" spans="1:5" ht="26.25" customHeight="1" x14ac:dyDescent="0.25">
      <c r="A119" s="166" t="s">
        <v>48</v>
      </c>
      <c r="B119" s="166"/>
      <c r="C119" s="166"/>
      <c r="D119" s="63"/>
      <c r="E119" s="22">
        <v>3</v>
      </c>
    </row>
    <row r="120" spans="1:5" ht="26.25" customHeight="1" x14ac:dyDescent="0.25">
      <c r="A120" s="166" t="s">
        <v>49</v>
      </c>
      <c r="B120" s="166"/>
      <c r="C120" s="166"/>
      <c r="D120" s="63"/>
      <c r="E120" s="22">
        <v>3</v>
      </c>
    </row>
    <row r="121" spans="1:5" ht="26.25" customHeight="1" x14ac:dyDescent="0.25">
      <c r="A121" s="166" t="s">
        <v>50</v>
      </c>
      <c r="B121" s="166"/>
      <c r="C121" s="166"/>
      <c r="D121" s="63"/>
      <c r="E121" s="22">
        <v>3</v>
      </c>
    </row>
    <row r="122" spans="1:5" ht="26.25" customHeight="1" x14ac:dyDescent="0.25">
      <c r="A122" s="95" t="s">
        <v>159</v>
      </c>
      <c r="B122" s="95"/>
      <c r="C122" s="95"/>
      <c r="D122" s="9">
        <f>SUM(D114:D121)</f>
        <v>0</v>
      </c>
      <c r="E122" s="4">
        <f>SUM(E114:E121)</f>
        <v>24</v>
      </c>
    </row>
    <row r="123" spans="1:5" ht="80.25" customHeight="1" thickBot="1" x14ac:dyDescent="0.3">
      <c r="A123" s="41" t="s">
        <v>14</v>
      </c>
      <c r="B123" s="96" t="s">
        <v>376</v>
      </c>
      <c r="C123" s="96"/>
      <c r="D123" s="96"/>
    </row>
    <row r="124" spans="1:5" ht="30" customHeight="1" x14ac:dyDescent="0.25">
      <c r="A124" s="233" t="s">
        <v>138</v>
      </c>
      <c r="B124" s="234"/>
      <c r="C124" s="28" t="s">
        <v>127</v>
      </c>
      <c r="D124" s="46" t="s">
        <v>142</v>
      </c>
    </row>
    <row r="125" spans="1:5" ht="30" customHeight="1" thickBot="1" x14ac:dyDescent="0.3">
      <c r="A125" s="235"/>
      <c r="B125" s="236"/>
      <c r="C125" s="20">
        <f>D122</f>
        <v>0</v>
      </c>
      <c r="D125" s="21">
        <f>C125/24*100</f>
        <v>0</v>
      </c>
    </row>
    <row r="126" spans="1:5" ht="15" customHeight="1" thickBot="1" x14ac:dyDescent="0.3">
      <c r="A126" s="200"/>
      <c r="B126" s="201"/>
      <c r="C126" s="201"/>
      <c r="D126" s="202"/>
    </row>
    <row r="127" spans="1:5" ht="33" customHeight="1" x14ac:dyDescent="0.25">
      <c r="A127" s="207" t="s">
        <v>434</v>
      </c>
      <c r="B127" s="207"/>
      <c r="C127" s="207"/>
      <c r="D127" s="207"/>
    </row>
    <row r="128" spans="1:5" ht="26.25" customHeight="1" x14ac:dyDescent="0.25">
      <c r="A128" s="188" t="s">
        <v>435</v>
      </c>
      <c r="B128" s="188"/>
      <c r="C128" s="188"/>
      <c r="D128" s="17" t="s">
        <v>28</v>
      </c>
    </row>
    <row r="129" spans="1:5" ht="26.25" customHeight="1" x14ac:dyDescent="0.25">
      <c r="A129" s="188" t="s">
        <v>117</v>
      </c>
      <c r="B129" s="188"/>
      <c r="C129" s="188"/>
      <c r="D129" s="18" t="s">
        <v>10</v>
      </c>
    </row>
    <row r="130" spans="1:5" ht="32.25" customHeight="1" x14ac:dyDescent="0.25">
      <c r="A130" s="166" t="s">
        <v>124</v>
      </c>
      <c r="B130" s="166"/>
      <c r="C130" s="166"/>
      <c r="D130" s="63"/>
      <c r="E130" s="4">
        <v>3</v>
      </c>
    </row>
    <row r="131" spans="1:5" ht="32.25" customHeight="1" x14ac:dyDescent="0.25">
      <c r="A131" s="166" t="s">
        <v>431</v>
      </c>
      <c r="B131" s="166"/>
      <c r="C131" s="166"/>
      <c r="D131" s="63"/>
      <c r="E131" s="4">
        <v>3</v>
      </c>
    </row>
    <row r="132" spans="1:5" ht="26.25" customHeight="1" x14ac:dyDescent="0.25">
      <c r="A132" s="208" t="s">
        <v>432</v>
      </c>
      <c r="B132" s="209"/>
      <c r="C132" s="210"/>
      <c r="D132" s="63"/>
      <c r="E132" s="4">
        <v>3</v>
      </c>
    </row>
    <row r="133" spans="1:5" ht="26.25" customHeight="1" x14ac:dyDescent="0.25">
      <c r="A133" s="166" t="s">
        <v>433</v>
      </c>
      <c r="B133" s="166"/>
      <c r="C133" s="166"/>
      <c r="D133" s="63"/>
      <c r="E133" s="4">
        <v>3</v>
      </c>
    </row>
    <row r="134" spans="1:5" s="16" customFormat="1" ht="26.25" customHeight="1" x14ac:dyDescent="0.25">
      <c r="A134" s="95" t="s">
        <v>160</v>
      </c>
      <c r="B134" s="95"/>
      <c r="C134" s="95"/>
      <c r="D134" s="9">
        <f>SUM(D130:D133)</f>
        <v>0</v>
      </c>
      <c r="E134" s="4">
        <f>SUM(E130:E133)</f>
        <v>12</v>
      </c>
    </row>
    <row r="135" spans="1:5" ht="80.25" customHeight="1" thickBot="1" x14ac:dyDescent="0.3">
      <c r="A135" s="19" t="s">
        <v>14</v>
      </c>
      <c r="B135" s="96" t="s">
        <v>376</v>
      </c>
      <c r="C135" s="96"/>
      <c r="D135" s="96"/>
    </row>
    <row r="136" spans="1:5" ht="30" customHeight="1" x14ac:dyDescent="0.25">
      <c r="A136" s="203" t="s">
        <v>172</v>
      </c>
      <c r="B136" s="204"/>
      <c r="C136" s="28" t="s">
        <v>127</v>
      </c>
      <c r="D136" s="46" t="s">
        <v>142</v>
      </c>
    </row>
    <row r="137" spans="1:5" ht="30" customHeight="1" thickBot="1" x14ac:dyDescent="0.3">
      <c r="A137" s="205"/>
      <c r="B137" s="206"/>
      <c r="C137" s="20">
        <f>D134</f>
        <v>0</v>
      </c>
      <c r="D137" s="21">
        <f>C137/12*100</f>
        <v>0</v>
      </c>
    </row>
    <row r="138" spans="1:5" ht="41.25" customHeight="1" x14ac:dyDescent="0.25">
      <c r="A138" s="182" t="s">
        <v>122</v>
      </c>
      <c r="B138" s="182"/>
      <c r="C138" s="182"/>
      <c r="D138" s="182"/>
    </row>
    <row r="139" spans="1:5" ht="26.25" customHeight="1" x14ac:dyDescent="0.25">
      <c r="A139" s="188" t="s">
        <v>152</v>
      </c>
      <c r="B139" s="188"/>
      <c r="C139" s="188"/>
      <c r="D139" s="17" t="s">
        <v>28</v>
      </c>
    </row>
    <row r="140" spans="1:5" ht="26.25" customHeight="1" x14ac:dyDescent="0.25">
      <c r="A140" s="188" t="s">
        <v>125</v>
      </c>
      <c r="B140" s="188"/>
      <c r="C140" s="188"/>
      <c r="D140" s="23" t="s">
        <v>10</v>
      </c>
    </row>
    <row r="141" spans="1:5" s="16" customFormat="1" ht="26.25" customHeight="1" x14ac:dyDescent="0.25">
      <c r="A141" s="166" t="s">
        <v>51</v>
      </c>
      <c r="B141" s="166"/>
      <c r="C141" s="166"/>
      <c r="D141" s="63"/>
      <c r="E141" s="22">
        <v>3</v>
      </c>
    </row>
    <row r="142" spans="1:5" ht="26.25" customHeight="1" x14ac:dyDescent="0.25">
      <c r="A142" s="166" t="s">
        <v>52</v>
      </c>
      <c r="B142" s="166"/>
      <c r="C142" s="166"/>
      <c r="D142" s="63"/>
      <c r="E142" s="22">
        <v>3</v>
      </c>
    </row>
    <row r="143" spans="1:5" ht="33" customHeight="1" x14ac:dyDescent="0.25">
      <c r="A143" s="166" t="s">
        <v>53</v>
      </c>
      <c r="B143" s="166"/>
      <c r="C143" s="166"/>
      <c r="D143" s="63"/>
      <c r="E143" s="22">
        <v>3</v>
      </c>
    </row>
    <row r="144" spans="1:5" ht="26.25" customHeight="1" x14ac:dyDescent="0.25">
      <c r="A144" s="176" t="s">
        <v>54</v>
      </c>
      <c r="B144" s="176"/>
      <c r="C144" s="176"/>
      <c r="D144" s="63"/>
      <c r="E144" s="22">
        <v>3</v>
      </c>
    </row>
    <row r="145" spans="1:5" ht="26.25" customHeight="1" x14ac:dyDescent="0.25">
      <c r="A145" s="166" t="s">
        <v>55</v>
      </c>
      <c r="B145" s="166"/>
      <c r="C145" s="166"/>
      <c r="D145" s="63"/>
      <c r="E145" s="22">
        <v>3</v>
      </c>
    </row>
    <row r="146" spans="1:5" ht="26.25" customHeight="1" x14ac:dyDescent="0.25">
      <c r="A146" s="166" t="s">
        <v>56</v>
      </c>
      <c r="B146" s="166"/>
      <c r="C146" s="166"/>
      <c r="D146" s="63"/>
      <c r="E146" s="22">
        <v>3</v>
      </c>
    </row>
    <row r="147" spans="1:5" ht="26.25" customHeight="1" x14ac:dyDescent="0.25">
      <c r="A147" s="166" t="s">
        <v>57</v>
      </c>
      <c r="B147" s="166"/>
      <c r="C147" s="166"/>
      <c r="D147" s="63"/>
      <c r="E147" s="22">
        <v>3</v>
      </c>
    </row>
    <row r="148" spans="1:5" ht="26.25" customHeight="1" x14ac:dyDescent="0.25">
      <c r="A148" s="166" t="s">
        <v>58</v>
      </c>
      <c r="B148" s="166"/>
      <c r="C148" s="166"/>
      <c r="D148" s="63"/>
      <c r="E148" s="22">
        <v>3</v>
      </c>
    </row>
    <row r="149" spans="1:5" ht="26.25" customHeight="1" x14ac:dyDescent="0.25">
      <c r="A149" s="95" t="s">
        <v>161</v>
      </c>
      <c r="B149" s="95"/>
      <c r="C149" s="95"/>
      <c r="D149" s="9">
        <f>SUM(D141:D148)</f>
        <v>0</v>
      </c>
      <c r="E149" s="4">
        <f>SUM(E141:E148)</f>
        <v>24</v>
      </c>
    </row>
    <row r="150" spans="1:5" ht="80.25" customHeight="1" thickBot="1" x14ac:dyDescent="0.3">
      <c r="A150" s="14" t="s">
        <v>14</v>
      </c>
      <c r="B150" s="96" t="s">
        <v>376</v>
      </c>
      <c r="C150" s="96"/>
      <c r="D150" s="96"/>
    </row>
    <row r="151" spans="1:5" ht="30" customHeight="1" x14ac:dyDescent="0.25">
      <c r="A151" s="214" t="s">
        <v>171</v>
      </c>
      <c r="B151" s="215"/>
      <c r="C151" s="28" t="s">
        <v>127</v>
      </c>
      <c r="D151" s="46" t="s">
        <v>142</v>
      </c>
    </row>
    <row r="152" spans="1:5" ht="30" customHeight="1" thickBot="1" x14ac:dyDescent="0.3">
      <c r="A152" s="205"/>
      <c r="B152" s="206"/>
      <c r="C152" s="20">
        <f>D149</f>
        <v>0</v>
      </c>
      <c r="D152" s="21">
        <f>C152/24*100</f>
        <v>0</v>
      </c>
    </row>
    <row r="153" spans="1:5" ht="15" customHeight="1" thickBot="1" x14ac:dyDescent="0.3">
      <c r="A153" s="24"/>
      <c r="B153" s="25"/>
      <c r="C153" s="26"/>
      <c r="D153" s="27"/>
    </row>
    <row r="154" spans="1:5" ht="30" customHeight="1" x14ac:dyDescent="0.25">
      <c r="A154" s="214" t="s">
        <v>59</v>
      </c>
      <c r="B154" s="215"/>
      <c r="C154" s="28" t="s">
        <v>128</v>
      </c>
      <c r="D154" s="42" t="s">
        <v>147</v>
      </c>
    </row>
    <row r="155" spans="1:5" ht="30" customHeight="1" thickBot="1" x14ac:dyDescent="0.3">
      <c r="A155" s="205"/>
      <c r="B155" s="206"/>
      <c r="C155" s="36">
        <f>C109+C125+C137+C152</f>
        <v>0</v>
      </c>
      <c r="D155" s="35">
        <f>C155/99*100</f>
        <v>0</v>
      </c>
      <c r="E155" s="4">
        <f>E106+E122+E134+E149</f>
        <v>99</v>
      </c>
    </row>
    <row r="156" spans="1:5" ht="15" customHeight="1" x14ac:dyDescent="0.25">
      <c r="A156" s="211"/>
      <c r="B156" s="211"/>
      <c r="C156" s="211"/>
      <c r="D156" s="211"/>
    </row>
    <row r="157" spans="1:5" ht="26.25" customHeight="1" x14ac:dyDescent="0.25">
      <c r="A157" s="212" t="s">
        <v>60</v>
      </c>
      <c r="B157" s="212"/>
      <c r="C157" s="212"/>
      <c r="D157" s="212"/>
    </row>
    <row r="158" spans="1:5" ht="32.25" customHeight="1" x14ac:dyDescent="0.25">
      <c r="A158" s="213" t="s">
        <v>61</v>
      </c>
      <c r="B158" s="213"/>
      <c r="C158" s="213"/>
      <c r="D158" s="213"/>
    </row>
    <row r="159" spans="1:5" ht="26.25" customHeight="1" x14ac:dyDescent="0.25">
      <c r="A159" s="188" t="s">
        <v>151</v>
      </c>
      <c r="B159" s="188"/>
      <c r="C159" s="188"/>
      <c r="D159" s="17" t="s">
        <v>28</v>
      </c>
    </row>
    <row r="160" spans="1:5" ht="26.25" customHeight="1" x14ac:dyDescent="0.25">
      <c r="A160" s="188" t="s">
        <v>125</v>
      </c>
      <c r="B160" s="188"/>
      <c r="C160" s="188"/>
      <c r="D160" s="23" t="s">
        <v>10</v>
      </c>
    </row>
    <row r="161" spans="1:5" ht="26.25" customHeight="1" x14ac:dyDescent="0.25">
      <c r="A161" s="166" t="s">
        <v>62</v>
      </c>
      <c r="B161" s="166"/>
      <c r="C161" s="166"/>
      <c r="D161" s="63"/>
      <c r="E161" s="4">
        <v>3</v>
      </c>
    </row>
    <row r="162" spans="1:5" ht="26.25" customHeight="1" x14ac:dyDescent="0.25">
      <c r="A162" s="166" t="s">
        <v>63</v>
      </c>
      <c r="B162" s="166"/>
      <c r="C162" s="166"/>
      <c r="D162" s="63"/>
      <c r="E162" s="4">
        <v>3</v>
      </c>
    </row>
    <row r="163" spans="1:5" ht="26.25" customHeight="1" x14ac:dyDescent="0.25">
      <c r="A163" s="166" t="s">
        <v>64</v>
      </c>
      <c r="B163" s="166"/>
      <c r="C163" s="166"/>
      <c r="D163" s="63"/>
      <c r="E163" s="4">
        <v>3</v>
      </c>
    </row>
    <row r="164" spans="1:5" ht="26.25" customHeight="1" x14ac:dyDescent="0.25">
      <c r="A164" s="176" t="s">
        <v>65</v>
      </c>
      <c r="B164" s="176"/>
      <c r="C164" s="176"/>
      <c r="D164" s="63"/>
      <c r="E164" s="4">
        <v>3</v>
      </c>
    </row>
    <row r="165" spans="1:5" ht="26.25" customHeight="1" x14ac:dyDescent="0.25">
      <c r="A165" s="95" t="s">
        <v>162</v>
      </c>
      <c r="B165" s="95"/>
      <c r="C165" s="95"/>
      <c r="D165" s="9">
        <f>SUM(D161:D164)</f>
        <v>0</v>
      </c>
      <c r="E165" s="4">
        <f>SUM(E161:E164)</f>
        <v>12</v>
      </c>
    </row>
    <row r="166" spans="1:5" ht="80.25" customHeight="1" thickBot="1" x14ac:dyDescent="0.3">
      <c r="A166" s="43" t="s">
        <v>14</v>
      </c>
      <c r="B166" s="96" t="s">
        <v>376</v>
      </c>
      <c r="C166" s="96"/>
      <c r="D166" s="96"/>
    </row>
    <row r="167" spans="1:5" ht="30" customHeight="1" x14ac:dyDescent="0.25">
      <c r="A167" s="214" t="s">
        <v>175</v>
      </c>
      <c r="B167" s="215"/>
      <c r="C167" s="28" t="s">
        <v>127</v>
      </c>
      <c r="D167" s="46" t="s">
        <v>142</v>
      </c>
    </row>
    <row r="168" spans="1:5" ht="30" customHeight="1" thickBot="1" x14ac:dyDescent="0.3">
      <c r="A168" s="205"/>
      <c r="B168" s="206"/>
      <c r="C168" s="44">
        <f>D165</f>
        <v>0</v>
      </c>
      <c r="D168" s="21">
        <f>C168/12*100</f>
        <v>0</v>
      </c>
    </row>
    <row r="169" spans="1:5" ht="34.5" customHeight="1" x14ac:dyDescent="0.25">
      <c r="A169" s="182" t="s">
        <v>66</v>
      </c>
      <c r="B169" s="182"/>
      <c r="C169" s="182"/>
      <c r="D169" s="182"/>
    </row>
    <row r="170" spans="1:5" ht="26.25" customHeight="1" x14ac:dyDescent="0.25">
      <c r="A170" s="188" t="s">
        <v>403</v>
      </c>
      <c r="B170" s="188"/>
      <c r="C170" s="188"/>
      <c r="D170" s="17" t="s">
        <v>28</v>
      </c>
    </row>
    <row r="171" spans="1:5" ht="26.25" customHeight="1" x14ac:dyDescent="0.25">
      <c r="A171" s="188" t="s">
        <v>125</v>
      </c>
      <c r="B171" s="188"/>
      <c r="C171" s="188"/>
      <c r="D171" s="23" t="s">
        <v>10</v>
      </c>
    </row>
    <row r="172" spans="1:5" ht="26.25" customHeight="1" x14ac:dyDescent="0.25">
      <c r="A172" s="166" t="s">
        <v>67</v>
      </c>
      <c r="B172" s="166"/>
      <c r="C172" s="166"/>
      <c r="D172" s="64"/>
      <c r="E172" s="4">
        <v>3</v>
      </c>
    </row>
    <row r="173" spans="1:5" ht="26.25" customHeight="1" x14ac:dyDescent="0.25">
      <c r="A173" s="166" t="s">
        <v>68</v>
      </c>
      <c r="B173" s="166"/>
      <c r="C173" s="166"/>
      <c r="D173" s="64"/>
      <c r="E173" s="4">
        <v>3</v>
      </c>
    </row>
    <row r="174" spans="1:5" ht="26.25" customHeight="1" x14ac:dyDescent="0.25">
      <c r="A174" s="166" t="s">
        <v>69</v>
      </c>
      <c r="B174" s="166"/>
      <c r="C174" s="166"/>
      <c r="D174" s="64"/>
      <c r="E174" s="4">
        <v>3</v>
      </c>
    </row>
    <row r="175" spans="1:5" ht="26.25" customHeight="1" x14ac:dyDescent="0.25">
      <c r="A175" s="95" t="s">
        <v>163</v>
      </c>
      <c r="B175" s="95"/>
      <c r="C175" s="95"/>
      <c r="D175" s="9">
        <f>SUM(D172:D174)</f>
        <v>0</v>
      </c>
      <c r="E175" s="4">
        <f>SUM(E172:E174)</f>
        <v>9</v>
      </c>
    </row>
    <row r="176" spans="1:5" ht="80.25" customHeight="1" thickBot="1" x14ac:dyDescent="0.3">
      <c r="A176" s="14" t="s">
        <v>14</v>
      </c>
      <c r="B176" s="96" t="s">
        <v>376</v>
      </c>
      <c r="C176" s="96"/>
      <c r="D176" s="96"/>
    </row>
    <row r="177" spans="1:5" ht="30" customHeight="1" x14ac:dyDescent="0.25">
      <c r="A177" s="214" t="s">
        <v>174</v>
      </c>
      <c r="B177" s="215"/>
      <c r="C177" s="28" t="s">
        <v>127</v>
      </c>
      <c r="D177" s="46" t="s">
        <v>142</v>
      </c>
    </row>
    <row r="178" spans="1:5" ht="30" customHeight="1" thickBot="1" x14ac:dyDescent="0.3">
      <c r="A178" s="205"/>
      <c r="B178" s="206"/>
      <c r="C178" s="29">
        <f>D175</f>
        <v>0</v>
      </c>
      <c r="D178" s="60">
        <f>C178/9*100</f>
        <v>0</v>
      </c>
    </row>
    <row r="179" spans="1:5" ht="37.5" customHeight="1" x14ac:dyDescent="0.25">
      <c r="A179" s="182" t="s">
        <v>70</v>
      </c>
      <c r="B179" s="182"/>
      <c r="C179" s="182"/>
      <c r="D179" s="182"/>
    </row>
    <row r="180" spans="1:5" ht="26.25" customHeight="1" x14ac:dyDescent="0.25">
      <c r="A180" s="188" t="s">
        <v>404</v>
      </c>
      <c r="B180" s="188"/>
      <c r="C180" s="188"/>
      <c r="D180" s="17" t="s">
        <v>28</v>
      </c>
    </row>
    <row r="181" spans="1:5" ht="26.25" customHeight="1" x14ac:dyDescent="0.25">
      <c r="A181" s="188" t="s">
        <v>125</v>
      </c>
      <c r="B181" s="188"/>
      <c r="C181" s="188"/>
      <c r="D181" s="23" t="s">
        <v>10</v>
      </c>
    </row>
    <row r="182" spans="1:5" ht="26.25" customHeight="1" x14ac:dyDescent="0.25">
      <c r="A182" s="166" t="s">
        <v>71</v>
      </c>
      <c r="B182" s="166"/>
      <c r="C182" s="166"/>
      <c r="D182" s="63"/>
      <c r="E182" s="4">
        <v>3</v>
      </c>
    </row>
    <row r="183" spans="1:5" ht="26.25" customHeight="1" x14ac:dyDescent="0.25">
      <c r="A183" s="166" t="s">
        <v>72</v>
      </c>
      <c r="B183" s="166"/>
      <c r="C183" s="166"/>
      <c r="D183" s="63"/>
      <c r="E183" s="4">
        <v>3</v>
      </c>
    </row>
    <row r="184" spans="1:5" ht="26.25" customHeight="1" x14ac:dyDescent="0.25">
      <c r="A184" s="166" t="s">
        <v>73</v>
      </c>
      <c r="B184" s="166"/>
      <c r="C184" s="166"/>
      <c r="D184" s="63"/>
      <c r="E184" s="4">
        <v>3</v>
      </c>
    </row>
    <row r="185" spans="1:5" ht="26.25" customHeight="1" x14ac:dyDescent="0.25">
      <c r="A185" s="166" t="s">
        <v>74</v>
      </c>
      <c r="B185" s="166"/>
      <c r="C185" s="166"/>
      <c r="D185" s="63"/>
      <c r="E185" s="4">
        <v>3</v>
      </c>
    </row>
    <row r="186" spans="1:5" ht="26.25" customHeight="1" x14ac:dyDescent="0.25">
      <c r="A186" s="166" t="s">
        <v>75</v>
      </c>
      <c r="B186" s="166"/>
      <c r="C186" s="166"/>
      <c r="D186" s="63"/>
      <c r="E186" s="4">
        <v>3</v>
      </c>
    </row>
    <row r="187" spans="1:5" ht="26.25" customHeight="1" x14ac:dyDescent="0.25">
      <c r="A187" s="166" t="s">
        <v>76</v>
      </c>
      <c r="B187" s="166"/>
      <c r="C187" s="166"/>
      <c r="D187" s="63"/>
      <c r="E187" s="4">
        <v>3</v>
      </c>
    </row>
    <row r="188" spans="1:5" ht="26.25" customHeight="1" x14ac:dyDescent="0.25">
      <c r="A188" s="166" t="s">
        <v>77</v>
      </c>
      <c r="B188" s="166"/>
      <c r="C188" s="166"/>
      <c r="D188" s="63"/>
      <c r="E188" s="4">
        <v>3</v>
      </c>
    </row>
    <row r="189" spans="1:5" ht="26.25" customHeight="1" x14ac:dyDescent="0.25">
      <c r="A189" s="166" t="s">
        <v>78</v>
      </c>
      <c r="B189" s="166"/>
      <c r="C189" s="166"/>
      <c r="D189" s="63"/>
      <c r="E189" s="4">
        <v>3</v>
      </c>
    </row>
    <row r="190" spans="1:5" ht="26.25" customHeight="1" x14ac:dyDescent="0.25">
      <c r="A190" s="166" t="s">
        <v>79</v>
      </c>
      <c r="B190" s="166"/>
      <c r="C190" s="166"/>
      <c r="D190" s="63"/>
      <c r="E190" s="4">
        <v>3</v>
      </c>
    </row>
    <row r="191" spans="1:5" ht="26.25" customHeight="1" x14ac:dyDescent="0.25">
      <c r="A191" s="95" t="s">
        <v>164</v>
      </c>
      <c r="B191" s="95"/>
      <c r="C191" s="95"/>
      <c r="D191" s="9">
        <f>SUM(D182:D190)</f>
        <v>0</v>
      </c>
      <c r="E191" s="4">
        <f>SUM(E182:E190)</f>
        <v>27</v>
      </c>
    </row>
    <row r="192" spans="1:5" ht="80.25" customHeight="1" thickBot="1" x14ac:dyDescent="0.3">
      <c r="A192" s="41" t="s">
        <v>14</v>
      </c>
      <c r="B192" s="96" t="s">
        <v>376</v>
      </c>
      <c r="C192" s="96"/>
      <c r="D192" s="96"/>
    </row>
    <row r="193" spans="1:5" ht="30" customHeight="1" x14ac:dyDescent="0.25">
      <c r="A193" s="214" t="s">
        <v>176</v>
      </c>
      <c r="B193" s="215"/>
      <c r="C193" s="28" t="s">
        <v>127</v>
      </c>
      <c r="D193" s="46" t="s">
        <v>142</v>
      </c>
    </row>
    <row r="194" spans="1:5" ht="30" customHeight="1" thickBot="1" x14ac:dyDescent="0.3">
      <c r="A194" s="205"/>
      <c r="B194" s="206"/>
      <c r="C194" s="20">
        <f>D191</f>
        <v>0</v>
      </c>
      <c r="D194" s="21">
        <f>C194/27*100</f>
        <v>0</v>
      </c>
    </row>
    <row r="195" spans="1:5" ht="42" customHeight="1" x14ac:dyDescent="0.25">
      <c r="A195" s="182" t="s">
        <v>80</v>
      </c>
      <c r="B195" s="182"/>
      <c r="C195" s="182"/>
      <c r="D195" s="182"/>
    </row>
    <row r="196" spans="1:5" ht="26.25" customHeight="1" x14ac:dyDescent="0.25">
      <c r="A196" s="188" t="s">
        <v>405</v>
      </c>
      <c r="B196" s="188"/>
      <c r="C196" s="188"/>
      <c r="D196" s="17" t="s">
        <v>28</v>
      </c>
    </row>
    <row r="197" spans="1:5" ht="26.25" customHeight="1" x14ac:dyDescent="0.25">
      <c r="A197" s="188" t="s">
        <v>125</v>
      </c>
      <c r="B197" s="188"/>
      <c r="C197" s="188"/>
      <c r="D197" s="23" t="s">
        <v>10</v>
      </c>
    </row>
    <row r="198" spans="1:5" ht="26.25" customHeight="1" x14ac:dyDescent="0.25">
      <c r="A198" s="166" t="s">
        <v>81</v>
      </c>
      <c r="B198" s="166"/>
      <c r="C198" s="166"/>
      <c r="D198" s="63"/>
      <c r="E198" s="4">
        <v>3</v>
      </c>
    </row>
    <row r="199" spans="1:5" ht="26.25" customHeight="1" x14ac:dyDescent="0.25">
      <c r="A199" s="166" t="s">
        <v>82</v>
      </c>
      <c r="B199" s="166"/>
      <c r="C199" s="166"/>
      <c r="D199" s="63"/>
      <c r="E199" s="4">
        <v>3</v>
      </c>
    </row>
    <row r="200" spans="1:5" ht="26.25" customHeight="1" x14ac:dyDescent="0.25">
      <c r="A200" s="166" t="s">
        <v>83</v>
      </c>
      <c r="B200" s="166"/>
      <c r="C200" s="166"/>
      <c r="D200" s="63"/>
      <c r="E200" s="4">
        <v>3</v>
      </c>
    </row>
    <row r="201" spans="1:5" ht="26.25" customHeight="1" x14ac:dyDescent="0.25">
      <c r="A201" s="166" t="s">
        <v>84</v>
      </c>
      <c r="B201" s="166"/>
      <c r="C201" s="166"/>
      <c r="D201" s="63"/>
      <c r="E201" s="4">
        <v>3</v>
      </c>
    </row>
    <row r="202" spans="1:5" ht="26.25" customHeight="1" x14ac:dyDescent="0.25">
      <c r="A202" s="166" t="s">
        <v>85</v>
      </c>
      <c r="B202" s="166"/>
      <c r="C202" s="166"/>
      <c r="D202" s="63"/>
      <c r="E202" s="4">
        <v>3</v>
      </c>
    </row>
    <row r="203" spans="1:5" ht="26.25" customHeight="1" x14ac:dyDescent="0.25">
      <c r="A203" s="166" t="s">
        <v>86</v>
      </c>
      <c r="B203" s="166"/>
      <c r="C203" s="166"/>
      <c r="D203" s="63"/>
      <c r="E203" s="4">
        <v>3</v>
      </c>
    </row>
    <row r="204" spans="1:5" ht="26.25" customHeight="1" x14ac:dyDescent="0.25">
      <c r="A204" s="166" t="s">
        <v>87</v>
      </c>
      <c r="B204" s="166"/>
      <c r="C204" s="166"/>
      <c r="D204" s="63"/>
      <c r="E204" s="4">
        <v>3</v>
      </c>
    </row>
    <row r="205" spans="1:5" ht="26.25" customHeight="1" x14ac:dyDescent="0.25">
      <c r="A205" s="166" t="s">
        <v>88</v>
      </c>
      <c r="B205" s="166"/>
      <c r="C205" s="166"/>
      <c r="D205" s="63"/>
      <c r="E205" s="4">
        <v>3</v>
      </c>
    </row>
    <row r="206" spans="1:5" ht="26.25" customHeight="1" x14ac:dyDescent="0.25">
      <c r="A206" s="166" t="s">
        <v>89</v>
      </c>
      <c r="B206" s="166"/>
      <c r="C206" s="166"/>
      <c r="D206" s="63"/>
      <c r="E206" s="4">
        <v>3</v>
      </c>
    </row>
    <row r="207" spans="1:5" ht="26.25" customHeight="1" x14ac:dyDescent="0.25">
      <c r="A207" s="166" t="s">
        <v>90</v>
      </c>
      <c r="B207" s="166"/>
      <c r="C207" s="166"/>
      <c r="D207" s="63"/>
      <c r="E207" s="4">
        <v>3</v>
      </c>
    </row>
    <row r="208" spans="1:5" ht="26.25" customHeight="1" x14ac:dyDescent="0.25">
      <c r="A208" s="166" t="s">
        <v>91</v>
      </c>
      <c r="B208" s="166"/>
      <c r="C208" s="166"/>
      <c r="D208" s="63"/>
      <c r="E208" s="4">
        <v>3</v>
      </c>
    </row>
    <row r="209" spans="1:5" ht="26.25" customHeight="1" x14ac:dyDescent="0.25">
      <c r="A209" s="166" t="s">
        <v>92</v>
      </c>
      <c r="B209" s="166"/>
      <c r="C209" s="166"/>
      <c r="D209" s="63"/>
      <c r="E209" s="4">
        <v>3</v>
      </c>
    </row>
    <row r="210" spans="1:5" ht="26.25" customHeight="1" x14ac:dyDescent="0.25">
      <c r="A210" s="166" t="s">
        <v>93</v>
      </c>
      <c r="B210" s="166"/>
      <c r="C210" s="166"/>
      <c r="D210" s="63"/>
      <c r="E210" s="4">
        <v>3</v>
      </c>
    </row>
    <row r="211" spans="1:5" ht="26.25" customHeight="1" x14ac:dyDescent="0.25">
      <c r="A211" s="95" t="s">
        <v>165</v>
      </c>
      <c r="B211" s="95"/>
      <c r="C211" s="95"/>
      <c r="D211" s="9">
        <f>SUM(D198:D210)</f>
        <v>0</v>
      </c>
      <c r="E211" s="4">
        <f>SUM(E198:E210)</f>
        <v>39</v>
      </c>
    </row>
    <row r="212" spans="1:5" ht="80.25" customHeight="1" thickBot="1" x14ac:dyDescent="0.3">
      <c r="A212" s="41" t="s">
        <v>14</v>
      </c>
      <c r="B212" s="96" t="s">
        <v>376</v>
      </c>
      <c r="C212" s="96"/>
      <c r="D212" s="96"/>
    </row>
    <row r="213" spans="1:5" ht="30" customHeight="1" x14ac:dyDescent="0.25">
      <c r="A213" s="214" t="s">
        <v>177</v>
      </c>
      <c r="B213" s="215"/>
      <c r="C213" s="28" t="s">
        <v>127</v>
      </c>
      <c r="D213" s="46" t="s">
        <v>142</v>
      </c>
    </row>
    <row r="214" spans="1:5" ht="30" customHeight="1" thickBot="1" x14ac:dyDescent="0.3">
      <c r="A214" s="205"/>
      <c r="B214" s="206"/>
      <c r="C214" s="29">
        <f>D211</f>
        <v>0</v>
      </c>
      <c r="D214" s="21">
        <f>C214/39*100</f>
        <v>0</v>
      </c>
    </row>
    <row r="215" spans="1:5" ht="15" customHeight="1" thickBot="1" x14ac:dyDescent="0.3">
      <c r="A215" s="241"/>
      <c r="B215" s="225"/>
      <c r="C215" s="225"/>
      <c r="D215" s="226"/>
    </row>
    <row r="216" spans="1:5" ht="30" customHeight="1" x14ac:dyDescent="0.25">
      <c r="A216" s="214" t="s">
        <v>94</v>
      </c>
      <c r="B216" s="215"/>
      <c r="C216" s="28" t="s">
        <v>128</v>
      </c>
      <c r="D216" s="42" t="s">
        <v>147</v>
      </c>
    </row>
    <row r="217" spans="1:5" ht="30" customHeight="1" thickBot="1" x14ac:dyDescent="0.3">
      <c r="A217" s="205"/>
      <c r="B217" s="206"/>
      <c r="C217" s="37">
        <f>C168+C178+C194+C214</f>
        <v>0</v>
      </c>
      <c r="D217" s="35">
        <f>C217/87*100</f>
        <v>0</v>
      </c>
      <c r="E217" s="4">
        <f>E165+E175+E191+E211</f>
        <v>87</v>
      </c>
    </row>
    <row r="218" spans="1:5" s="5" customFormat="1" ht="15" customHeight="1" thickBot="1" x14ac:dyDescent="0.3">
      <c r="A218" s="220"/>
      <c r="B218" s="221"/>
      <c r="C218" s="221"/>
      <c r="D218" s="222"/>
      <c r="E218" s="4"/>
    </row>
    <row r="219" spans="1:5" ht="26.25" customHeight="1" x14ac:dyDescent="0.25">
      <c r="A219" s="237" t="s">
        <v>421</v>
      </c>
      <c r="B219" s="237"/>
      <c r="C219" s="237"/>
      <c r="D219" s="237"/>
    </row>
    <row r="220" spans="1:5" ht="48" customHeight="1" x14ac:dyDescent="0.25">
      <c r="A220" s="213" t="s">
        <v>408</v>
      </c>
      <c r="B220" s="213"/>
      <c r="C220" s="213"/>
      <c r="D220" s="213"/>
    </row>
    <row r="221" spans="1:5" ht="26.25" customHeight="1" x14ac:dyDescent="0.25">
      <c r="A221" s="188" t="s">
        <v>420</v>
      </c>
      <c r="B221" s="188"/>
      <c r="C221" s="188"/>
      <c r="D221" s="17" t="s">
        <v>28</v>
      </c>
    </row>
    <row r="222" spans="1:5" ht="26.25" customHeight="1" x14ac:dyDescent="0.25">
      <c r="A222" s="188" t="s">
        <v>406</v>
      </c>
      <c r="B222" s="188"/>
      <c r="C222" s="188"/>
      <c r="D222" s="23" t="s">
        <v>10</v>
      </c>
    </row>
    <row r="223" spans="1:5" ht="26.25" customHeight="1" x14ac:dyDescent="0.25">
      <c r="A223" s="242" t="s">
        <v>409</v>
      </c>
      <c r="B223" s="243"/>
      <c r="C223" s="244"/>
      <c r="D223" s="63"/>
      <c r="E223" s="4">
        <v>3</v>
      </c>
    </row>
    <row r="224" spans="1:5" ht="26.25" customHeight="1" x14ac:dyDescent="0.25">
      <c r="A224" s="242" t="s">
        <v>410</v>
      </c>
      <c r="B224" s="243"/>
      <c r="C224" s="244"/>
      <c r="D224" s="63"/>
      <c r="E224" s="4">
        <v>3</v>
      </c>
    </row>
    <row r="225" spans="1:5" ht="26.25" customHeight="1" x14ac:dyDescent="0.25">
      <c r="A225" s="242" t="s">
        <v>411</v>
      </c>
      <c r="B225" s="243"/>
      <c r="C225" s="244"/>
      <c r="D225" s="63"/>
      <c r="E225" s="4">
        <v>3</v>
      </c>
    </row>
    <row r="226" spans="1:5" ht="26.25" customHeight="1" x14ac:dyDescent="0.25">
      <c r="A226" s="242" t="s">
        <v>412</v>
      </c>
      <c r="B226" s="243"/>
      <c r="C226" s="244"/>
      <c r="D226" s="63"/>
      <c r="E226" s="4">
        <v>3</v>
      </c>
    </row>
    <row r="227" spans="1:5" ht="26.25" customHeight="1" x14ac:dyDescent="0.25">
      <c r="A227" s="242" t="s">
        <v>413</v>
      </c>
      <c r="B227" s="243"/>
      <c r="C227" s="244"/>
      <c r="D227" s="63"/>
      <c r="E227" s="4">
        <v>3</v>
      </c>
    </row>
    <row r="228" spans="1:5" ht="26.25" customHeight="1" x14ac:dyDescent="0.25">
      <c r="A228" s="242" t="s">
        <v>414</v>
      </c>
      <c r="B228" s="243"/>
      <c r="C228" s="244"/>
      <c r="D228" s="63"/>
      <c r="E228" s="4">
        <v>3</v>
      </c>
    </row>
    <row r="229" spans="1:5" ht="26.25" customHeight="1" x14ac:dyDescent="0.25">
      <c r="A229" s="242" t="s">
        <v>415</v>
      </c>
      <c r="B229" s="243"/>
      <c r="C229" s="244"/>
      <c r="D229" s="63"/>
      <c r="E229" s="4">
        <v>3</v>
      </c>
    </row>
    <row r="230" spans="1:5" ht="26.25" customHeight="1" x14ac:dyDescent="0.25">
      <c r="A230" s="242" t="s">
        <v>416</v>
      </c>
      <c r="B230" s="243"/>
      <c r="C230" s="244"/>
      <c r="D230" s="63"/>
      <c r="E230" s="4">
        <v>3</v>
      </c>
    </row>
    <row r="231" spans="1:5" ht="26.25" customHeight="1" x14ac:dyDescent="0.25">
      <c r="A231" s="242" t="s">
        <v>417</v>
      </c>
      <c r="B231" s="243"/>
      <c r="C231" s="244"/>
      <c r="D231" s="63"/>
      <c r="E231" s="4">
        <v>3</v>
      </c>
    </row>
    <row r="232" spans="1:5" ht="26.25" customHeight="1" x14ac:dyDescent="0.25">
      <c r="A232" s="242" t="s">
        <v>418</v>
      </c>
      <c r="B232" s="243"/>
      <c r="C232" s="244"/>
      <c r="D232" s="63"/>
      <c r="E232" s="4">
        <v>3</v>
      </c>
    </row>
    <row r="233" spans="1:5" ht="26.25" customHeight="1" x14ac:dyDescent="0.25">
      <c r="A233" s="242" t="s">
        <v>419</v>
      </c>
      <c r="B233" s="243"/>
      <c r="C233" s="244"/>
      <c r="D233" s="63"/>
      <c r="E233" s="4">
        <v>3</v>
      </c>
    </row>
    <row r="234" spans="1:5" ht="26.25" customHeight="1" x14ac:dyDescent="0.25">
      <c r="A234" s="95" t="s">
        <v>166</v>
      </c>
      <c r="B234" s="95"/>
      <c r="C234" s="95"/>
      <c r="D234" s="9">
        <f>SUM(D223:D233)</f>
        <v>0</v>
      </c>
      <c r="E234" s="4">
        <f>SUM(E223:E233)</f>
        <v>33</v>
      </c>
    </row>
    <row r="235" spans="1:5" ht="80.25" customHeight="1" thickBot="1" x14ac:dyDescent="0.3">
      <c r="A235" s="10" t="s">
        <v>14</v>
      </c>
      <c r="B235" s="96" t="s">
        <v>376</v>
      </c>
      <c r="C235" s="96"/>
      <c r="D235" s="96"/>
    </row>
    <row r="236" spans="1:5" ht="30" customHeight="1" x14ac:dyDescent="0.25">
      <c r="A236" s="239" t="s">
        <v>423</v>
      </c>
      <c r="B236" s="240"/>
      <c r="C236" s="67" t="s">
        <v>127</v>
      </c>
      <c r="D236" s="68" t="s">
        <v>142</v>
      </c>
    </row>
    <row r="237" spans="1:5" ht="30" customHeight="1" thickBot="1" x14ac:dyDescent="0.3">
      <c r="A237" s="205"/>
      <c r="B237" s="206"/>
      <c r="C237" s="29">
        <f>D234</f>
        <v>0</v>
      </c>
      <c r="D237" s="21">
        <f>C237/33*100</f>
        <v>0</v>
      </c>
    </row>
    <row r="238" spans="1:5" ht="15" customHeight="1" thickBot="1" x14ac:dyDescent="0.3">
      <c r="A238" s="30"/>
      <c r="B238" s="225"/>
      <c r="C238" s="225"/>
      <c r="D238" s="226"/>
    </row>
    <row r="239" spans="1:5" ht="30" customHeight="1" x14ac:dyDescent="0.25">
      <c r="A239" s="214" t="s">
        <v>95</v>
      </c>
      <c r="B239" s="215"/>
      <c r="C239" s="28" t="s">
        <v>128</v>
      </c>
      <c r="D239" s="42" t="s">
        <v>147</v>
      </c>
    </row>
    <row r="240" spans="1:5" ht="30" customHeight="1" thickBot="1" x14ac:dyDescent="0.3">
      <c r="A240" s="205"/>
      <c r="B240" s="206"/>
      <c r="C240" s="34">
        <f>C237</f>
        <v>0</v>
      </c>
      <c r="D240" s="35">
        <f>C240/33*100</f>
        <v>0</v>
      </c>
    </row>
    <row r="241" spans="1:5" ht="15" customHeight="1" thickBot="1" x14ac:dyDescent="0.3">
      <c r="A241" s="245"/>
      <c r="B241" s="245"/>
      <c r="C241" s="245"/>
      <c r="D241" s="245"/>
    </row>
    <row r="242" spans="1:5" ht="26.25" customHeight="1" x14ac:dyDescent="0.25">
      <c r="A242" s="237" t="s">
        <v>96</v>
      </c>
      <c r="B242" s="237"/>
      <c r="C242" s="237"/>
      <c r="D242" s="237"/>
    </row>
    <row r="243" spans="1:5" ht="45.75" customHeight="1" x14ac:dyDescent="0.25">
      <c r="A243" s="213" t="s">
        <v>119</v>
      </c>
      <c r="B243" s="213"/>
      <c r="C243" s="213"/>
      <c r="D243" s="213"/>
    </row>
    <row r="244" spans="1:5" ht="26.25" customHeight="1" x14ac:dyDescent="0.25">
      <c r="A244" s="188" t="s">
        <v>150</v>
      </c>
      <c r="B244" s="188"/>
      <c r="C244" s="188"/>
      <c r="D244" s="17" t="s">
        <v>28</v>
      </c>
    </row>
    <row r="245" spans="1:5" ht="26.25" customHeight="1" x14ac:dyDescent="0.25">
      <c r="A245" s="188" t="s">
        <v>125</v>
      </c>
      <c r="B245" s="188"/>
      <c r="C245" s="188"/>
      <c r="D245" s="23" t="s">
        <v>10</v>
      </c>
    </row>
    <row r="246" spans="1:5" ht="26.25" customHeight="1" x14ac:dyDescent="0.25">
      <c r="A246" s="166" t="s">
        <v>97</v>
      </c>
      <c r="B246" s="166"/>
      <c r="C246" s="166"/>
      <c r="D246" s="63"/>
      <c r="E246" s="4">
        <v>3</v>
      </c>
    </row>
    <row r="247" spans="1:5" ht="26.25" customHeight="1" x14ac:dyDescent="0.25">
      <c r="A247" s="166" t="s">
        <v>98</v>
      </c>
      <c r="B247" s="166"/>
      <c r="C247" s="166"/>
      <c r="D247" s="63"/>
      <c r="E247" s="4">
        <v>3</v>
      </c>
    </row>
    <row r="248" spans="1:5" ht="26.25" customHeight="1" x14ac:dyDescent="0.25">
      <c r="A248" s="95" t="s">
        <v>167</v>
      </c>
      <c r="B248" s="95"/>
      <c r="C248" s="95"/>
      <c r="D248" s="9">
        <f>SUM(D246:D247)</f>
        <v>0</v>
      </c>
      <c r="E248" s="4">
        <f>SUM(E246:E247)</f>
        <v>6</v>
      </c>
    </row>
    <row r="249" spans="1:5" ht="80.25" customHeight="1" thickBot="1" x14ac:dyDescent="0.3">
      <c r="A249" s="31" t="s">
        <v>14</v>
      </c>
      <c r="B249" s="96" t="s">
        <v>376</v>
      </c>
      <c r="C249" s="96"/>
      <c r="D249" s="96"/>
    </row>
    <row r="250" spans="1:5" ht="26.25" customHeight="1" x14ac:dyDescent="0.25">
      <c r="A250" s="214" t="s">
        <v>178</v>
      </c>
      <c r="B250" s="215"/>
      <c r="C250" s="28" t="s">
        <v>127</v>
      </c>
      <c r="D250" s="46" t="s">
        <v>142</v>
      </c>
    </row>
    <row r="251" spans="1:5" ht="30" customHeight="1" thickBot="1" x14ac:dyDescent="0.3">
      <c r="A251" s="205"/>
      <c r="B251" s="206"/>
      <c r="C251" s="57">
        <f>D248</f>
        <v>0</v>
      </c>
      <c r="D251" s="21">
        <f>C251/6*100</f>
        <v>0</v>
      </c>
    </row>
    <row r="252" spans="1:5" ht="15" customHeight="1" thickBot="1" x14ac:dyDescent="0.3">
      <c r="A252" s="217"/>
      <c r="B252" s="218"/>
      <c r="C252" s="218"/>
      <c r="D252" s="219"/>
    </row>
    <row r="253" spans="1:5" ht="26.25" customHeight="1" x14ac:dyDescent="0.25">
      <c r="A253" s="214" t="s">
        <v>120</v>
      </c>
      <c r="B253" s="215"/>
      <c r="C253" s="28" t="s">
        <v>128</v>
      </c>
      <c r="D253" s="42" t="s">
        <v>147</v>
      </c>
    </row>
    <row r="254" spans="1:5" ht="26.25" customHeight="1" thickBot="1" x14ac:dyDescent="0.3">
      <c r="A254" s="205"/>
      <c r="B254" s="206"/>
      <c r="C254" s="37">
        <f>C251</f>
        <v>0</v>
      </c>
      <c r="D254" s="35">
        <f>C254/6*100</f>
        <v>0</v>
      </c>
    </row>
    <row r="255" spans="1:5" ht="15" customHeight="1" thickBot="1" x14ac:dyDescent="0.3">
      <c r="A255" s="220"/>
      <c r="B255" s="221"/>
      <c r="C255" s="221"/>
      <c r="D255" s="222"/>
    </row>
    <row r="256" spans="1:5" ht="31.5" customHeight="1" thickBot="1" x14ac:dyDescent="0.3">
      <c r="A256" s="214" t="s">
        <v>121</v>
      </c>
      <c r="B256" s="215"/>
      <c r="C256" s="38" t="s">
        <v>116</v>
      </c>
      <c r="D256" s="39" t="s">
        <v>143</v>
      </c>
      <c r="E256" s="4">
        <f>E106+E122+E134+E149+E165+E175+E191+E211+E234+E248</f>
        <v>225</v>
      </c>
    </row>
    <row r="257" spans="1:4" ht="35.25" customHeight="1" x14ac:dyDescent="0.25">
      <c r="A257" s="254" t="s">
        <v>377</v>
      </c>
      <c r="B257" s="255"/>
      <c r="C257" s="256">
        <f>C155+C217+C240+C254</f>
        <v>0</v>
      </c>
      <c r="D257" s="258">
        <f>C257/225*100</f>
        <v>0</v>
      </c>
    </row>
    <row r="258" spans="1:4" ht="35.25" customHeight="1" thickBot="1" x14ac:dyDescent="0.3">
      <c r="A258" s="178" t="s">
        <v>378</v>
      </c>
      <c r="B258" s="179"/>
      <c r="C258" s="257"/>
      <c r="D258" s="259"/>
    </row>
    <row r="259" spans="1:4" ht="15" customHeight="1" thickBot="1" x14ac:dyDescent="0.3">
      <c r="A259" s="223"/>
      <c r="B259" s="224"/>
      <c r="C259" s="225"/>
      <c r="D259" s="226"/>
    </row>
    <row r="260" spans="1:4" ht="26.25" customHeight="1" thickBot="1" x14ac:dyDescent="0.3">
      <c r="A260" s="106" t="s">
        <v>149</v>
      </c>
      <c r="B260" s="106"/>
      <c r="C260" s="106"/>
      <c r="D260" s="106"/>
    </row>
    <row r="261" spans="1:4" ht="26.25" customHeight="1" thickBot="1" x14ac:dyDescent="0.3">
      <c r="A261" s="238" t="s">
        <v>8</v>
      </c>
      <c r="B261" s="238"/>
      <c r="C261" s="238"/>
      <c r="D261" s="238"/>
    </row>
    <row r="262" spans="1:4" ht="26.25" customHeight="1" x14ac:dyDescent="0.25">
      <c r="A262" s="246" t="s">
        <v>99</v>
      </c>
      <c r="B262" s="247"/>
      <c r="C262" s="247" t="s">
        <v>100</v>
      </c>
      <c r="D262" s="252"/>
    </row>
    <row r="263" spans="1:4" ht="26.25" customHeight="1" x14ac:dyDescent="0.25">
      <c r="A263" s="248" t="s">
        <v>101</v>
      </c>
      <c r="B263" s="249"/>
      <c r="C263" s="116" t="s">
        <v>102</v>
      </c>
      <c r="D263" s="117"/>
    </row>
    <row r="264" spans="1:4" ht="26.25" customHeight="1" thickBot="1" x14ac:dyDescent="0.3">
      <c r="A264" s="250" t="s">
        <v>103</v>
      </c>
      <c r="B264" s="251"/>
      <c r="C264" s="103" t="s">
        <v>104</v>
      </c>
      <c r="D264" s="104"/>
    </row>
    <row r="265" spans="1:4" ht="42" customHeight="1" thickBot="1" x14ac:dyDescent="0.3">
      <c r="A265" s="180" t="s">
        <v>168</v>
      </c>
      <c r="B265" s="180"/>
      <c r="C265" s="180"/>
      <c r="D265" s="180"/>
    </row>
    <row r="266" spans="1:4" s="4" customFormat="1" ht="26.25" customHeight="1" thickBot="1" x14ac:dyDescent="0.3">
      <c r="A266" s="54" t="s">
        <v>105</v>
      </c>
      <c r="B266" s="55" t="s">
        <v>106</v>
      </c>
      <c r="C266" s="55" t="s">
        <v>169</v>
      </c>
      <c r="D266" s="56" t="s">
        <v>170</v>
      </c>
    </row>
    <row r="267" spans="1:4" ht="26.25" customHeight="1" x14ac:dyDescent="0.25">
      <c r="A267" s="51" t="s">
        <v>107</v>
      </c>
      <c r="B267" s="52">
        <v>1</v>
      </c>
      <c r="C267" s="52" t="e">
        <f>C59</f>
        <v>#VALUE!</v>
      </c>
      <c r="D267" s="53" t="e">
        <f>D59</f>
        <v>#VALUE!</v>
      </c>
    </row>
    <row r="268" spans="1:4" ht="26.25" customHeight="1" x14ac:dyDescent="0.25">
      <c r="A268" s="48" t="s">
        <v>108</v>
      </c>
      <c r="B268" s="32">
        <v>1</v>
      </c>
      <c r="C268" s="32">
        <f>C79</f>
        <v>0</v>
      </c>
      <c r="D268" s="49">
        <f>D79</f>
        <v>0</v>
      </c>
    </row>
    <row r="269" spans="1:4" ht="26.25" customHeight="1" thickBot="1" x14ac:dyDescent="0.3">
      <c r="A269" s="50" t="s">
        <v>109</v>
      </c>
      <c r="B269" s="20">
        <v>3</v>
      </c>
      <c r="C269" s="20">
        <f>C257</f>
        <v>0</v>
      </c>
      <c r="D269" s="21">
        <f>D257</f>
        <v>0</v>
      </c>
    </row>
    <row r="270" spans="1:4" ht="15" customHeight="1" thickBot="1" x14ac:dyDescent="0.3">
      <c r="A270" s="227"/>
      <c r="B270" s="227"/>
      <c r="C270" s="227"/>
      <c r="D270" s="227"/>
    </row>
    <row r="271" spans="1:4" ht="43.5" customHeight="1" thickBot="1" x14ac:dyDescent="0.3">
      <c r="A271" s="228" t="s">
        <v>110</v>
      </c>
      <c r="B271" s="228"/>
      <c r="C271" s="83" t="e">
        <f>IF(D271&gt;50,"SATISFATÓRIO","INSATISFATÓRIO")</f>
        <v>#VALUE!</v>
      </c>
      <c r="D271" s="84" t="e">
        <f>((C267/12*1)+(C268/30*1)+(C269/225*3))/5*100</f>
        <v>#VALUE!</v>
      </c>
    </row>
    <row r="272" spans="1:4" ht="15" customHeight="1" thickBot="1" x14ac:dyDescent="0.3">
      <c r="A272" s="229"/>
      <c r="B272" s="229"/>
      <c r="C272" s="229"/>
      <c r="D272" s="229"/>
    </row>
    <row r="273" spans="1:4" ht="26.25" customHeight="1" x14ac:dyDescent="0.25">
      <c r="A273" s="230" t="s">
        <v>148</v>
      </c>
      <c r="B273" s="230"/>
      <c r="C273" s="230"/>
      <c r="D273" s="230"/>
    </row>
    <row r="274" spans="1:4" ht="26.25" customHeight="1" x14ac:dyDescent="0.25">
      <c r="A274" s="211" t="s">
        <v>111</v>
      </c>
      <c r="B274" s="211"/>
      <c r="C274" s="211"/>
      <c r="D274" s="211"/>
    </row>
    <row r="275" spans="1:4" ht="50.25" customHeight="1" thickBot="1" x14ac:dyDescent="0.3">
      <c r="A275" s="231"/>
      <c r="B275" s="231"/>
      <c r="C275" s="231"/>
      <c r="D275" s="231"/>
    </row>
    <row r="276" spans="1:4" ht="26.25" customHeight="1" x14ac:dyDescent="0.25">
      <c r="A276" s="232" t="s">
        <v>112</v>
      </c>
      <c r="B276" s="232"/>
      <c r="C276" s="232"/>
      <c r="D276" s="232"/>
    </row>
    <row r="277" spans="1:4" ht="50.25" customHeight="1" thickBot="1" x14ac:dyDescent="0.3">
      <c r="A277" s="231"/>
      <c r="B277" s="231"/>
      <c r="C277" s="231"/>
      <c r="D277" s="231"/>
    </row>
    <row r="278" spans="1:4" ht="26.25" customHeight="1" x14ac:dyDescent="0.25">
      <c r="A278" s="216" t="s">
        <v>113</v>
      </c>
      <c r="B278" s="216"/>
      <c r="C278" s="216"/>
      <c r="D278" s="216"/>
    </row>
    <row r="279" spans="1:4" ht="26.25" customHeight="1" thickBot="1" x14ac:dyDescent="0.3">
      <c r="A279" s="65" t="s">
        <v>184</v>
      </c>
      <c r="B279" s="70"/>
      <c r="C279" s="66" t="s">
        <v>115</v>
      </c>
      <c r="D279" s="71"/>
    </row>
  </sheetData>
  <sheetProtection algorithmName="SHA-512" hashValue="HYbdsKAkev21F71nEpBTuSMd+Lx45EfF/zcIvPdzHyNEwl7fgdJ/QEKY1jgHPzKCco3LN9kUMEyrnNFopRzimw==" saltValue="5ObJXW7jBlt7bYGKadLEdg==" spinCount="100000" sheet="1" formatRows="0"/>
  <mergeCells count="272">
    <mergeCell ref="A1:D1"/>
    <mergeCell ref="A257:B257"/>
    <mergeCell ref="C257:C258"/>
    <mergeCell ref="D257:D258"/>
    <mergeCell ref="A79:B79"/>
    <mergeCell ref="C79:C80"/>
    <mergeCell ref="D79:D80"/>
    <mergeCell ref="A59:B59"/>
    <mergeCell ref="C59:C60"/>
    <mergeCell ref="D59:D60"/>
    <mergeCell ref="A219:D219"/>
    <mergeCell ref="A220:D220"/>
    <mergeCell ref="A221:C221"/>
    <mergeCell ref="A222:C222"/>
    <mergeCell ref="A223:C223"/>
    <mergeCell ref="A224:C224"/>
    <mergeCell ref="A225:C225"/>
    <mergeCell ref="A226:C226"/>
    <mergeCell ref="A227:C227"/>
    <mergeCell ref="A208:C208"/>
    <mergeCell ref="A213:B214"/>
    <mergeCell ref="A190:C190"/>
    <mergeCell ref="A191:C191"/>
    <mergeCell ref="B192:D192"/>
    <mergeCell ref="A262:B262"/>
    <mergeCell ref="A263:B263"/>
    <mergeCell ref="A264:B264"/>
    <mergeCell ref="C262:D262"/>
    <mergeCell ref="C263:D263"/>
    <mergeCell ref="C264:D264"/>
    <mergeCell ref="B249:D249"/>
    <mergeCell ref="A253:B254"/>
    <mergeCell ref="A250:B251"/>
    <mergeCell ref="A195:D195"/>
    <mergeCell ref="A196:C196"/>
    <mergeCell ref="A197:C197"/>
    <mergeCell ref="A198:C198"/>
    <mergeCell ref="A193:B194"/>
    <mergeCell ref="A209:C209"/>
    <mergeCell ref="A210:C210"/>
    <mergeCell ref="A211:C211"/>
    <mergeCell ref="B212:D212"/>
    <mergeCell ref="A199:C199"/>
    <mergeCell ref="A200:C200"/>
    <mergeCell ref="A201:C201"/>
    <mergeCell ref="A202:C202"/>
    <mergeCell ref="A203:C203"/>
    <mergeCell ref="A204:C204"/>
    <mergeCell ref="A205:C205"/>
    <mergeCell ref="A206:C206"/>
    <mergeCell ref="A207:C207"/>
    <mergeCell ref="A218:D218"/>
    <mergeCell ref="A215:D215"/>
    <mergeCell ref="B238:D238"/>
    <mergeCell ref="A244:C244"/>
    <mergeCell ref="A245:C245"/>
    <mergeCell ref="A246:C246"/>
    <mergeCell ref="A247:C247"/>
    <mergeCell ref="A248:C248"/>
    <mergeCell ref="A228:C228"/>
    <mergeCell ref="A233:C233"/>
    <mergeCell ref="A234:C234"/>
    <mergeCell ref="B235:D235"/>
    <mergeCell ref="A241:D241"/>
    <mergeCell ref="A216:B217"/>
    <mergeCell ref="A229:C229"/>
    <mergeCell ref="A230:C230"/>
    <mergeCell ref="A231:C231"/>
    <mergeCell ref="A232:C232"/>
    <mergeCell ref="A278:D278"/>
    <mergeCell ref="A61:D61"/>
    <mergeCell ref="A77:D77"/>
    <mergeCell ref="A252:D252"/>
    <mergeCell ref="A255:D255"/>
    <mergeCell ref="A259:D259"/>
    <mergeCell ref="A265:D265"/>
    <mergeCell ref="A270:D270"/>
    <mergeCell ref="A271:B271"/>
    <mergeCell ref="A272:D272"/>
    <mergeCell ref="A273:D273"/>
    <mergeCell ref="A274:D274"/>
    <mergeCell ref="A275:D275"/>
    <mergeCell ref="A276:D276"/>
    <mergeCell ref="A277:D277"/>
    <mergeCell ref="A256:B256"/>
    <mergeCell ref="A124:B125"/>
    <mergeCell ref="A242:D242"/>
    <mergeCell ref="A258:B258"/>
    <mergeCell ref="A260:D260"/>
    <mergeCell ref="A261:D261"/>
    <mergeCell ref="A243:D243"/>
    <mergeCell ref="A236:B237"/>
    <mergeCell ref="A239:B240"/>
    <mergeCell ref="A181:C181"/>
    <mergeCell ref="A182:C182"/>
    <mergeCell ref="A183:C183"/>
    <mergeCell ref="A184:C184"/>
    <mergeCell ref="A185:C185"/>
    <mergeCell ref="A186:C186"/>
    <mergeCell ref="A187:C187"/>
    <mergeCell ref="A188:C188"/>
    <mergeCell ref="A189:C189"/>
    <mergeCell ref="A172:C172"/>
    <mergeCell ref="A173:C173"/>
    <mergeCell ref="A174:C174"/>
    <mergeCell ref="A175:C175"/>
    <mergeCell ref="B176:D176"/>
    <mergeCell ref="A179:D179"/>
    <mergeCell ref="A180:C180"/>
    <mergeCell ref="A177:B178"/>
    <mergeCell ref="A163:C163"/>
    <mergeCell ref="A164:C164"/>
    <mergeCell ref="A165:C165"/>
    <mergeCell ref="B166:D166"/>
    <mergeCell ref="A169:D169"/>
    <mergeCell ref="A170:C170"/>
    <mergeCell ref="A171:C171"/>
    <mergeCell ref="A167:B168"/>
    <mergeCell ref="A156:D156"/>
    <mergeCell ref="A157:D157"/>
    <mergeCell ref="A158:D158"/>
    <mergeCell ref="A159:C159"/>
    <mergeCell ref="A160:C160"/>
    <mergeCell ref="A161:C161"/>
    <mergeCell ref="A162:C162"/>
    <mergeCell ref="A154:B155"/>
    <mergeCell ref="A144:C144"/>
    <mergeCell ref="A145:C145"/>
    <mergeCell ref="A146:C146"/>
    <mergeCell ref="A147:C147"/>
    <mergeCell ref="A148:C148"/>
    <mergeCell ref="A149:C149"/>
    <mergeCell ref="B150:D150"/>
    <mergeCell ref="A151:B152"/>
    <mergeCell ref="B123:D123"/>
    <mergeCell ref="B135:D135"/>
    <mergeCell ref="A138:D138"/>
    <mergeCell ref="A139:C139"/>
    <mergeCell ref="A140:C140"/>
    <mergeCell ref="A126:D126"/>
    <mergeCell ref="A141:C141"/>
    <mergeCell ref="A142:C142"/>
    <mergeCell ref="A143:C143"/>
    <mergeCell ref="A136:B137"/>
    <mergeCell ref="A127:D127"/>
    <mergeCell ref="A128:C128"/>
    <mergeCell ref="A129:C129"/>
    <mergeCell ref="A130:C130"/>
    <mergeCell ref="A132:C132"/>
    <mergeCell ref="A133:C133"/>
    <mergeCell ref="A134:C134"/>
    <mergeCell ref="A131:C131"/>
    <mergeCell ref="A115:C115"/>
    <mergeCell ref="A116:C116"/>
    <mergeCell ref="A117:C117"/>
    <mergeCell ref="A118:C118"/>
    <mergeCell ref="A110:D110"/>
    <mergeCell ref="A119:C119"/>
    <mergeCell ref="A120:C120"/>
    <mergeCell ref="A121:C121"/>
    <mergeCell ref="A122:C122"/>
    <mergeCell ref="A103:C103"/>
    <mergeCell ref="A104:C104"/>
    <mergeCell ref="A105:C105"/>
    <mergeCell ref="A106:C106"/>
    <mergeCell ref="B107:D107"/>
    <mergeCell ref="A111:D111"/>
    <mergeCell ref="A112:C112"/>
    <mergeCell ref="A113:C113"/>
    <mergeCell ref="A114:C114"/>
    <mergeCell ref="A108:B109"/>
    <mergeCell ref="A98:C98"/>
    <mergeCell ref="A85:D85"/>
    <mergeCell ref="A86:D86"/>
    <mergeCell ref="A87:D87"/>
    <mergeCell ref="A84:D84"/>
    <mergeCell ref="A99:C99"/>
    <mergeCell ref="A100:C100"/>
    <mergeCell ref="A101:C101"/>
    <mergeCell ref="A102:C102"/>
    <mergeCell ref="A91:C91"/>
    <mergeCell ref="A92:C92"/>
    <mergeCell ref="A93:C93"/>
    <mergeCell ref="A81:D81"/>
    <mergeCell ref="A88:D88"/>
    <mergeCell ref="A94:C94"/>
    <mergeCell ref="A95:C95"/>
    <mergeCell ref="A96:C96"/>
    <mergeCell ref="A97:C97"/>
    <mergeCell ref="A73:C73"/>
    <mergeCell ref="A74:C74"/>
    <mergeCell ref="B76:D76"/>
    <mergeCell ref="A78:B78"/>
    <mergeCell ref="A80:B80"/>
    <mergeCell ref="A82:D82"/>
    <mergeCell ref="A83:D83"/>
    <mergeCell ref="A89:D89"/>
    <mergeCell ref="A90:D90"/>
    <mergeCell ref="A65:C65"/>
    <mergeCell ref="A66:C66"/>
    <mergeCell ref="A64:C64"/>
    <mergeCell ref="A67:C67"/>
    <mergeCell ref="A68:C68"/>
    <mergeCell ref="A69:C69"/>
    <mergeCell ref="A70:C70"/>
    <mergeCell ref="A71:C71"/>
    <mergeCell ref="A72:C72"/>
    <mergeCell ref="A53:C53"/>
    <mergeCell ref="A54:C54"/>
    <mergeCell ref="A55:C55"/>
    <mergeCell ref="B56:D56"/>
    <mergeCell ref="A57:D57"/>
    <mergeCell ref="A58:B58"/>
    <mergeCell ref="A60:B60"/>
    <mergeCell ref="A62:D62"/>
    <mergeCell ref="A63:D63"/>
    <mergeCell ref="A45:C45"/>
    <mergeCell ref="A46:C46"/>
    <mergeCell ref="A47:C47"/>
    <mergeCell ref="A48:C48"/>
    <mergeCell ref="B49:D49"/>
    <mergeCell ref="A50:C50"/>
    <mergeCell ref="A51:C51"/>
    <mergeCell ref="A52:C52"/>
    <mergeCell ref="A7:D7"/>
    <mergeCell ref="A8:D8"/>
    <mergeCell ref="A16:D16"/>
    <mergeCell ref="A24:B24"/>
    <mergeCell ref="C24:D24"/>
    <mergeCell ref="A9:D9"/>
    <mergeCell ref="B10:D10"/>
    <mergeCell ref="B11:D11"/>
    <mergeCell ref="B12:D12"/>
    <mergeCell ref="B13:D13"/>
    <mergeCell ref="B14:D14"/>
    <mergeCell ref="A18:D18"/>
    <mergeCell ref="A19:D19"/>
    <mergeCell ref="A21:B21"/>
    <mergeCell ref="C21:D21"/>
    <mergeCell ref="A22:B22"/>
    <mergeCell ref="C22:D22"/>
    <mergeCell ref="A23:B23"/>
    <mergeCell ref="C23:D23"/>
    <mergeCell ref="A20:D20"/>
    <mergeCell ref="A2:D2"/>
    <mergeCell ref="A38:C38"/>
    <mergeCell ref="A39:C39"/>
    <mergeCell ref="A40:C40"/>
    <mergeCell ref="A3:D3"/>
    <mergeCell ref="A5:D5"/>
    <mergeCell ref="A4:D4"/>
    <mergeCell ref="B6:D6"/>
    <mergeCell ref="B15:D15"/>
    <mergeCell ref="B17:D17"/>
    <mergeCell ref="A41:C41"/>
    <mergeCell ref="B42:D42"/>
    <mergeCell ref="A43:C43"/>
    <mergeCell ref="A44:C44"/>
    <mergeCell ref="A33:C33"/>
    <mergeCell ref="A34:C34"/>
    <mergeCell ref="B35:D35"/>
    <mergeCell ref="A36:C36"/>
    <mergeCell ref="C25:D25"/>
    <mergeCell ref="A26:D26"/>
    <mergeCell ref="A27:D27"/>
    <mergeCell ref="A28:D28"/>
    <mergeCell ref="A30:C30"/>
    <mergeCell ref="A31:C31"/>
    <mergeCell ref="A37:C37"/>
    <mergeCell ref="A32:C32"/>
    <mergeCell ref="A25:B25"/>
    <mergeCell ref="A29:C29"/>
  </mergeCells>
  <conditionalFormatting sqref="C271">
    <cfRule type="containsText" dxfId="11" priority="11" operator="containsText" text="INSATISFATÓRIO">
      <formula>NOT(ISERROR(SEARCH("INSATISFATÓRIO",C271)))</formula>
    </cfRule>
  </conditionalFormatting>
  <conditionalFormatting sqref="D271">
    <cfRule type="cellIs" dxfId="10" priority="5" operator="between">
      <formula>0</formula>
      <formula>50</formula>
    </cfRule>
    <cfRule type="cellIs" dxfId="9" priority="6" operator="between">
      <formula>0</formula>
      <formula>50</formula>
    </cfRule>
    <cfRule type="cellIs" dxfId="8" priority="9" operator="between">
      <formula>0</formula>
      <formula>50</formula>
    </cfRule>
  </conditionalFormatting>
  <pageMargins left="0.70866141732283472" right="0.70866141732283472" top="0.74803149606299213" bottom="0.74803149606299213" header="0.31496062992125984" footer="0.31496062992125984"/>
  <pageSetup paperSize="9" scale="58" firstPageNumber="0" fitToHeight="0"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DADOS!$A$43:$A$176</xm:f>
          </x14:formula1>
          <xm:sqref>B15</xm:sqref>
        </x14:dataValidation>
        <x14:dataValidation type="list" allowBlank="1" showInputMessage="1" showErrorMessage="1" xr:uid="{00000000-0002-0000-0100-000001000000}">
          <x14:formula1>
            <xm:f>DADOS!$A$2:$A$5</xm:f>
          </x14:formula1>
          <xm:sqref>D246:D247 D65:D74 D93:D105 D114:D121 D130:D133 D141:D148 D161:D164 D172:D174 D182:D190 D198:D210 D223:D233</xm:sqref>
        </x14:dataValidation>
        <x14:dataValidation type="list" allowBlank="1" showInputMessage="1" showErrorMessage="1" xr:uid="{00000000-0002-0000-0100-000002000000}">
          <x14:formula1>
            <xm:f>DADOS!$A$1</xm:f>
          </x14:formula1>
          <xm:sqref>D51:D54 D30:D33 D37:D40 D44:D47</xm:sqref>
        </x14:dataValidation>
        <x14:dataValidation type="list" allowBlank="1" showInputMessage="1" showErrorMessage="1" xr:uid="{00000000-0002-0000-0100-000003000000}">
          <x14:formula1>
            <xm:f>DADOS!$A$8:$A$40</xm:f>
          </x14:formula1>
          <xm:sqref>B14:D14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2"/>
  <sheetViews>
    <sheetView view="pageBreakPreview" zoomScaleNormal="120" zoomScaleSheetLayoutView="100" workbookViewId="0">
      <selection activeCell="D251" sqref="D251"/>
    </sheetView>
  </sheetViews>
  <sheetFormatPr defaultColWidth="8.85546875" defaultRowHeight="36.75" customHeight="1" x14ac:dyDescent="0.25"/>
  <cols>
    <col min="1" max="1" width="34" style="1" customWidth="1"/>
    <col min="2" max="2" width="34" style="2" customWidth="1"/>
    <col min="3" max="3" width="34" style="1" customWidth="1"/>
    <col min="4" max="4" width="34" style="3" customWidth="1"/>
    <col min="5" max="5" width="24.140625" style="4" hidden="1" customWidth="1"/>
  </cols>
  <sheetData>
    <row r="1" spans="1:4" ht="39.950000000000003" customHeight="1" x14ac:dyDescent="0.25">
      <c r="A1" s="253" t="s">
        <v>430</v>
      </c>
      <c r="B1" s="253"/>
      <c r="C1" s="253"/>
      <c r="D1" s="253"/>
    </row>
    <row r="2" spans="1:4" ht="39.950000000000003" customHeight="1" thickBot="1" x14ac:dyDescent="0.3">
      <c r="A2" s="118" t="s">
        <v>427</v>
      </c>
      <c r="B2" s="118"/>
      <c r="C2" s="118"/>
      <c r="D2" s="118"/>
    </row>
    <row r="3" spans="1:4" ht="36.75" customHeight="1" thickBot="1" x14ac:dyDescent="0.3">
      <c r="A3" s="119" t="s">
        <v>179</v>
      </c>
      <c r="B3" s="119"/>
      <c r="C3" s="119"/>
      <c r="D3" s="119"/>
    </row>
    <row r="4" spans="1:4" ht="36.75" customHeight="1" thickBot="1" x14ac:dyDescent="0.3">
      <c r="A4" s="123"/>
      <c r="B4" s="124"/>
      <c r="C4" s="124"/>
      <c r="D4" s="125"/>
    </row>
    <row r="5" spans="1:4" ht="36.75" customHeight="1" thickBot="1" x14ac:dyDescent="0.3">
      <c r="A5" s="302" t="s">
        <v>126</v>
      </c>
      <c r="B5" s="302"/>
      <c r="C5" s="302"/>
      <c r="D5" s="302"/>
    </row>
    <row r="6" spans="1:4" ht="36.75" customHeight="1" thickBot="1" x14ac:dyDescent="0.3">
      <c r="A6" s="58" t="s">
        <v>0</v>
      </c>
      <c r="B6" s="126" t="s">
        <v>118</v>
      </c>
      <c r="C6" s="127"/>
      <c r="D6" s="128"/>
    </row>
    <row r="7" spans="1:4" ht="36.75" customHeight="1" thickBot="1" x14ac:dyDescent="0.3">
      <c r="A7" s="298"/>
      <c r="B7" s="298"/>
      <c r="C7" s="298"/>
      <c r="D7" s="298"/>
    </row>
    <row r="8" spans="1:4" ht="36.75" customHeight="1" thickBot="1" x14ac:dyDescent="0.3">
      <c r="A8" s="141" t="s">
        <v>129</v>
      </c>
      <c r="B8" s="142"/>
      <c r="C8" s="142"/>
      <c r="D8" s="143"/>
    </row>
    <row r="9" spans="1:4" ht="36.75" customHeight="1" x14ac:dyDescent="0.25">
      <c r="A9" s="299" t="s">
        <v>130</v>
      </c>
      <c r="B9" s="300"/>
      <c r="C9" s="300"/>
      <c r="D9" s="301"/>
    </row>
    <row r="10" spans="1:4" ht="36.75" customHeight="1" x14ac:dyDescent="0.25">
      <c r="A10" s="59" t="s">
        <v>3</v>
      </c>
      <c r="B10" s="144"/>
      <c r="C10" s="144"/>
      <c r="D10" s="145"/>
    </row>
    <row r="11" spans="1:4" ht="36.75" customHeight="1" x14ac:dyDescent="0.25">
      <c r="A11" s="33" t="s">
        <v>4</v>
      </c>
      <c r="B11" s="146"/>
      <c r="C11" s="146"/>
      <c r="D11" s="147"/>
    </row>
    <row r="12" spans="1:4" ht="36.75" customHeight="1" x14ac:dyDescent="0.25">
      <c r="A12" s="33" t="s">
        <v>132</v>
      </c>
      <c r="B12" s="148" t="s">
        <v>424</v>
      </c>
      <c r="C12" s="149"/>
      <c r="D12" s="150"/>
    </row>
    <row r="13" spans="1:4" ht="36.75" customHeight="1" x14ac:dyDescent="0.25">
      <c r="A13" s="45" t="s">
        <v>134</v>
      </c>
      <c r="B13" s="151"/>
      <c r="C13" s="152"/>
      <c r="D13" s="153"/>
    </row>
    <row r="14" spans="1:4" ht="36.75" customHeight="1" x14ac:dyDescent="0.25">
      <c r="A14" s="93" t="s">
        <v>401</v>
      </c>
      <c r="B14" s="146" t="s">
        <v>363</v>
      </c>
      <c r="C14" s="146"/>
      <c r="D14" s="147"/>
    </row>
    <row r="15" spans="1:4" ht="36.75" customHeight="1" thickBot="1" x14ac:dyDescent="0.3">
      <c r="A15" s="40" t="s">
        <v>5</v>
      </c>
      <c r="B15" s="129" t="s">
        <v>369</v>
      </c>
      <c r="C15" s="130"/>
      <c r="D15" s="131"/>
    </row>
    <row r="16" spans="1:4" ht="36.75" customHeight="1" x14ac:dyDescent="0.25">
      <c r="A16" s="137" t="s">
        <v>133</v>
      </c>
      <c r="B16" s="137"/>
      <c r="C16" s="137"/>
      <c r="D16" s="137"/>
    </row>
    <row r="17" spans="1:5" ht="36.75" customHeight="1" x14ac:dyDescent="0.25">
      <c r="A17" s="74" t="s">
        <v>6</v>
      </c>
      <c r="B17" s="295"/>
      <c r="C17" s="295"/>
      <c r="D17" s="296"/>
    </row>
    <row r="18" spans="1:5" ht="36.75" customHeight="1" thickBot="1" x14ac:dyDescent="0.3">
      <c r="A18" s="75" t="s">
        <v>131</v>
      </c>
      <c r="B18" s="129" t="s">
        <v>425</v>
      </c>
      <c r="C18" s="130"/>
      <c r="D18" s="131"/>
    </row>
    <row r="19" spans="1:5" ht="36.75" customHeight="1" x14ac:dyDescent="0.25">
      <c r="A19" s="297" t="s">
        <v>7</v>
      </c>
      <c r="B19" s="297"/>
      <c r="C19" s="297"/>
      <c r="D19" s="297"/>
    </row>
    <row r="20" spans="1:5" ht="36.75" customHeight="1" thickBot="1" x14ac:dyDescent="0.3">
      <c r="A20" s="6" t="s">
        <v>429</v>
      </c>
      <c r="B20" s="132"/>
      <c r="C20" s="133"/>
      <c r="D20" s="134"/>
    </row>
    <row r="21" spans="1:5" ht="36.75" customHeight="1" thickBot="1" x14ac:dyDescent="0.3">
      <c r="A21" s="154"/>
      <c r="B21" s="154"/>
      <c r="C21" s="154"/>
      <c r="D21" s="154"/>
    </row>
    <row r="22" spans="1:5" ht="36.75" customHeight="1" thickBot="1" x14ac:dyDescent="0.3">
      <c r="A22" s="155" t="s">
        <v>8</v>
      </c>
      <c r="B22" s="155"/>
      <c r="C22" s="155"/>
      <c r="D22" s="155"/>
    </row>
    <row r="23" spans="1:5" ht="36.75" customHeight="1" thickBot="1" x14ac:dyDescent="0.3">
      <c r="A23" s="107" t="s">
        <v>136</v>
      </c>
      <c r="B23" s="107"/>
      <c r="C23" s="107"/>
      <c r="D23" s="107"/>
    </row>
    <row r="24" spans="1:5" ht="36.75" customHeight="1" thickBot="1" x14ac:dyDescent="0.3">
      <c r="A24" s="156" t="s">
        <v>9</v>
      </c>
      <c r="B24" s="157"/>
      <c r="C24" s="157" t="s">
        <v>10</v>
      </c>
      <c r="D24" s="158"/>
    </row>
    <row r="25" spans="1:5" ht="36.75" customHeight="1" x14ac:dyDescent="0.25">
      <c r="A25" s="159" t="s">
        <v>402</v>
      </c>
      <c r="B25" s="160"/>
      <c r="C25" s="112">
        <v>0</v>
      </c>
      <c r="D25" s="113"/>
    </row>
    <row r="26" spans="1:5" ht="36.75" customHeight="1" x14ac:dyDescent="0.25">
      <c r="A26" s="114" t="s">
        <v>13</v>
      </c>
      <c r="B26" s="115"/>
      <c r="C26" s="116">
        <v>1</v>
      </c>
      <c r="D26" s="117"/>
    </row>
    <row r="27" spans="1:5" ht="36.75" customHeight="1" x14ac:dyDescent="0.25">
      <c r="A27" s="114" t="s">
        <v>12</v>
      </c>
      <c r="B27" s="115"/>
      <c r="C27" s="116">
        <v>2</v>
      </c>
      <c r="D27" s="117"/>
    </row>
    <row r="28" spans="1:5" ht="36.75" customHeight="1" thickBot="1" x14ac:dyDescent="0.3">
      <c r="A28" s="109" t="s">
        <v>11</v>
      </c>
      <c r="B28" s="110"/>
      <c r="C28" s="103">
        <v>3</v>
      </c>
      <c r="D28" s="104"/>
    </row>
    <row r="29" spans="1:5" ht="36.75" customHeight="1" thickBot="1" x14ac:dyDescent="0.3">
      <c r="A29" s="105"/>
      <c r="B29" s="105"/>
      <c r="C29" s="105"/>
      <c r="D29" s="105"/>
      <c r="E29" s="5"/>
    </row>
    <row r="30" spans="1:5" ht="36.75" customHeight="1" thickBot="1" x14ac:dyDescent="0.3">
      <c r="A30" s="106" t="s">
        <v>145</v>
      </c>
      <c r="B30" s="106"/>
      <c r="C30" s="106"/>
      <c r="D30" s="106"/>
      <c r="E30" s="5"/>
    </row>
    <row r="31" spans="1:5" ht="36.75" customHeight="1" thickBot="1" x14ac:dyDescent="0.3">
      <c r="A31" s="294" t="s">
        <v>185</v>
      </c>
      <c r="B31" s="294"/>
      <c r="C31" s="294"/>
      <c r="D31" s="294"/>
      <c r="E31" s="5"/>
    </row>
    <row r="32" spans="1:5" ht="36.75" customHeight="1" x14ac:dyDescent="0.25">
      <c r="A32" s="102" t="s">
        <v>383</v>
      </c>
      <c r="B32" s="102"/>
      <c r="C32" s="102"/>
      <c r="D32" s="90" t="s">
        <v>10</v>
      </c>
      <c r="E32" s="5"/>
    </row>
    <row r="33" spans="1:5" ht="36.75" customHeight="1" x14ac:dyDescent="0.25">
      <c r="A33" s="99" t="s">
        <v>384</v>
      </c>
      <c r="B33" s="100"/>
      <c r="C33" s="101"/>
      <c r="D33" s="61"/>
    </row>
    <row r="34" spans="1:5" ht="36.75" customHeight="1" x14ac:dyDescent="0.25">
      <c r="A34" s="99" t="s">
        <v>394</v>
      </c>
      <c r="B34" s="100"/>
      <c r="C34" s="101"/>
      <c r="D34" s="61"/>
    </row>
    <row r="35" spans="1:5" ht="36.75" customHeight="1" x14ac:dyDescent="0.25">
      <c r="A35" s="99" t="s">
        <v>395</v>
      </c>
      <c r="B35" s="100"/>
      <c r="C35" s="101"/>
      <c r="D35" s="61"/>
    </row>
    <row r="36" spans="1:5" ht="36.75" customHeight="1" x14ac:dyDescent="0.25">
      <c r="A36" s="99" t="s">
        <v>385</v>
      </c>
      <c r="B36" s="100"/>
      <c r="C36" s="101"/>
      <c r="D36" s="61"/>
    </row>
    <row r="37" spans="1:5" ht="36.75" customHeight="1" x14ac:dyDescent="0.25">
      <c r="A37" s="95" t="s">
        <v>153</v>
      </c>
      <c r="B37" s="95"/>
      <c r="C37" s="95"/>
      <c r="D37" s="9" t="str">
        <f>IF(COUNTIF($D33:$D36,"x") &lt; 2,IF(D33="x",0,IF(D34="x",1,IF(D35="x",2,IF(D36="x",3,"-")))),"ERRO - Escolher apenas UMA opção")</f>
        <v>-</v>
      </c>
      <c r="E37" s="4">
        <v>3</v>
      </c>
    </row>
    <row r="38" spans="1:5" ht="36.75" customHeight="1" thickBot="1" x14ac:dyDescent="0.3">
      <c r="A38" s="10" t="s">
        <v>14</v>
      </c>
      <c r="B38" s="96" t="s">
        <v>376</v>
      </c>
      <c r="C38" s="96"/>
      <c r="D38" s="96"/>
    </row>
    <row r="39" spans="1:5" ht="36.75" customHeight="1" x14ac:dyDescent="0.25">
      <c r="A39" s="102" t="s">
        <v>386</v>
      </c>
      <c r="B39" s="102"/>
      <c r="C39" s="102"/>
      <c r="D39" s="90" t="s">
        <v>10</v>
      </c>
    </row>
    <row r="40" spans="1:5" ht="36.75" customHeight="1" x14ac:dyDescent="0.25">
      <c r="A40" s="108" t="s">
        <v>193</v>
      </c>
      <c r="B40" s="108"/>
      <c r="C40" s="108"/>
      <c r="D40" s="61"/>
    </row>
    <row r="41" spans="1:5" ht="36.75" customHeight="1" x14ac:dyDescent="0.25">
      <c r="A41" s="108" t="s">
        <v>192</v>
      </c>
      <c r="B41" s="108"/>
      <c r="C41" s="108"/>
      <c r="D41" s="61"/>
    </row>
    <row r="42" spans="1:5" ht="36.75" customHeight="1" x14ac:dyDescent="0.25">
      <c r="A42" s="108" t="s">
        <v>191</v>
      </c>
      <c r="B42" s="108"/>
      <c r="C42" s="108"/>
      <c r="D42" s="61"/>
    </row>
    <row r="43" spans="1:5" ht="36.75" customHeight="1" x14ac:dyDescent="0.25">
      <c r="A43" s="108" t="s">
        <v>190</v>
      </c>
      <c r="B43" s="108"/>
      <c r="C43" s="108"/>
      <c r="D43" s="61"/>
    </row>
    <row r="44" spans="1:5" ht="36.75" customHeight="1" x14ac:dyDescent="0.25">
      <c r="A44" s="95" t="s">
        <v>154</v>
      </c>
      <c r="B44" s="95"/>
      <c r="C44" s="95"/>
      <c r="D44" s="9" t="str">
        <f>IF(COUNTIF($D40:$D43,"x") &lt; 2,IF(D40="x",0,IF(D41="x",1,IF(D42="x",2,IF(D43="x",3,"-")))),"ERRO - Escolher apenas UMA opção")</f>
        <v>-</v>
      </c>
      <c r="E44" s="4">
        <v>3</v>
      </c>
    </row>
    <row r="45" spans="1:5" ht="36.75" customHeight="1" thickBot="1" x14ac:dyDescent="0.3">
      <c r="A45" s="10" t="s">
        <v>14</v>
      </c>
      <c r="B45" s="96" t="s">
        <v>376</v>
      </c>
      <c r="C45" s="96"/>
      <c r="D45" s="96"/>
    </row>
    <row r="46" spans="1:5" ht="36.75" customHeight="1" x14ac:dyDescent="0.25">
      <c r="A46" s="97" t="s">
        <v>389</v>
      </c>
      <c r="B46" s="97"/>
      <c r="C46" s="97"/>
      <c r="D46" s="89" t="s">
        <v>10</v>
      </c>
    </row>
    <row r="47" spans="1:5" ht="36.75" customHeight="1" x14ac:dyDescent="0.25">
      <c r="A47" s="98" t="s">
        <v>398</v>
      </c>
      <c r="B47" s="98"/>
      <c r="C47" s="98"/>
      <c r="D47" s="61"/>
      <c r="E47" s="7"/>
    </row>
    <row r="48" spans="1:5" ht="36.75" customHeight="1" x14ac:dyDescent="0.25">
      <c r="A48" s="98" t="s">
        <v>397</v>
      </c>
      <c r="B48" s="98"/>
      <c r="C48" s="98"/>
      <c r="D48" s="61"/>
      <c r="E48" s="7"/>
    </row>
    <row r="49" spans="1:5" ht="36.75" customHeight="1" x14ac:dyDescent="0.25">
      <c r="A49" s="98" t="s">
        <v>387</v>
      </c>
      <c r="B49" s="98"/>
      <c r="C49" s="98"/>
      <c r="D49" s="61"/>
      <c r="E49" s="7"/>
    </row>
    <row r="50" spans="1:5" ht="36.75" customHeight="1" x14ac:dyDescent="0.25">
      <c r="A50" s="98" t="s">
        <v>388</v>
      </c>
      <c r="B50" s="98"/>
      <c r="C50" s="98"/>
      <c r="D50" s="61"/>
      <c r="E50" s="7"/>
    </row>
    <row r="51" spans="1:5" ht="36.75" customHeight="1" x14ac:dyDescent="0.25">
      <c r="A51" s="95" t="s">
        <v>155</v>
      </c>
      <c r="B51" s="95"/>
      <c r="C51" s="95"/>
      <c r="D51" s="9" t="str">
        <f>IF(COUNTIF($D47:$D50,"x") &lt; 2,IF(D47="x",0,IF(D48="x",1,IF(D49="x",2,IF(D50="x",3,"-")))),"ERRO - Escolher apenas UMA opção")</f>
        <v>-</v>
      </c>
      <c r="E51" s="4">
        <v>3</v>
      </c>
    </row>
    <row r="52" spans="1:5" ht="36.75" customHeight="1" thickBot="1" x14ac:dyDescent="0.3">
      <c r="A52" s="10" t="s">
        <v>14</v>
      </c>
      <c r="B52" s="96" t="s">
        <v>376</v>
      </c>
      <c r="C52" s="96"/>
      <c r="D52" s="96"/>
    </row>
    <row r="53" spans="1:5" ht="36.75" customHeight="1" x14ac:dyDescent="0.25">
      <c r="A53" s="135" t="s">
        <v>15</v>
      </c>
      <c r="B53" s="135"/>
      <c r="C53" s="135"/>
      <c r="D53" s="89" t="s">
        <v>10</v>
      </c>
    </row>
    <row r="54" spans="1:5" ht="36.75" customHeight="1" x14ac:dyDescent="0.25">
      <c r="A54" s="98" t="s">
        <v>390</v>
      </c>
      <c r="B54" s="98"/>
      <c r="C54" s="98"/>
      <c r="D54" s="61"/>
      <c r="E54" s="7"/>
    </row>
    <row r="55" spans="1:5" ht="36.75" customHeight="1" x14ac:dyDescent="0.25">
      <c r="A55" s="98" t="s">
        <v>391</v>
      </c>
      <c r="B55" s="98"/>
      <c r="C55" s="98"/>
      <c r="D55" s="61"/>
      <c r="E55" s="7"/>
    </row>
    <row r="56" spans="1:5" ht="36.75" customHeight="1" x14ac:dyDescent="0.25">
      <c r="A56" s="98" t="s">
        <v>392</v>
      </c>
      <c r="B56" s="98"/>
      <c r="C56" s="98"/>
      <c r="D56" s="61"/>
      <c r="E56" s="7"/>
    </row>
    <row r="57" spans="1:5" ht="36.75" customHeight="1" x14ac:dyDescent="0.25">
      <c r="A57" s="98" t="s">
        <v>393</v>
      </c>
      <c r="B57" s="98"/>
      <c r="C57" s="98"/>
      <c r="D57" s="61"/>
      <c r="E57" s="7"/>
    </row>
    <row r="58" spans="1:5" ht="36.75" customHeight="1" x14ac:dyDescent="0.25">
      <c r="A58" s="95" t="s">
        <v>156</v>
      </c>
      <c r="B58" s="95"/>
      <c r="C58" s="95"/>
      <c r="D58" s="9" t="str">
        <f>IF(COUNTIF($D54:$D57,"x") &lt; 2,IF(D54="x",0,IF(D55="x",1,IF(D56="x",2,IF(D57="x",3,"-")))),"ERRO - Escolher apenas UMA opção")</f>
        <v>-</v>
      </c>
      <c r="E58" s="4">
        <v>3</v>
      </c>
    </row>
    <row r="59" spans="1:5" ht="36.75" customHeight="1" thickBot="1" x14ac:dyDescent="0.3">
      <c r="A59" s="10" t="s">
        <v>14</v>
      </c>
      <c r="B59" s="96" t="s">
        <v>376</v>
      </c>
      <c r="C59" s="96"/>
      <c r="D59" s="96"/>
    </row>
    <row r="60" spans="1:5" ht="36.75" customHeight="1" thickBot="1" x14ac:dyDescent="0.3">
      <c r="A60" s="286"/>
      <c r="B60" s="286"/>
      <c r="C60" s="286"/>
      <c r="D60" s="286"/>
      <c r="E60" s="4">
        <f>SUM(E37:E58)</f>
        <v>12</v>
      </c>
    </row>
    <row r="61" spans="1:5" ht="36.75" customHeight="1" x14ac:dyDescent="0.25">
      <c r="A61" s="162" t="s">
        <v>181</v>
      </c>
      <c r="B61" s="162"/>
      <c r="C61" s="76" t="s">
        <v>116</v>
      </c>
      <c r="D61" s="77" t="s">
        <v>143</v>
      </c>
    </row>
    <row r="62" spans="1:5" ht="36.75" customHeight="1" x14ac:dyDescent="0.25">
      <c r="A62" s="287" t="s">
        <v>382</v>
      </c>
      <c r="B62" s="288"/>
      <c r="C62" s="289" t="e">
        <f>D37+D44+D51+D58</f>
        <v>#VALUE!</v>
      </c>
      <c r="D62" s="291" t="e">
        <f>C62/12*100</f>
        <v>#VALUE!</v>
      </c>
    </row>
    <row r="63" spans="1:5" ht="36.75" customHeight="1" thickBot="1" x14ac:dyDescent="0.3">
      <c r="A63" s="163" t="s">
        <v>380</v>
      </c>
      <c r="B63" s="293"/>
      <c r="C63" s="290"/>
      <c r="D63" s="292"/>
    </row>
    <row r="64" spans="1:5" ht="36.75" customHeight="1" thickBot="1" x14ac:dyDescent="0.3">
      <c r="A64" s="170"/>
      <c r="B64" s="171"/>
      <c r="C64" s="171"/>
      <c r="D64" s="172"/>
    </row>
    <row r="65" spans="1:5" ht="36.75" customHeight="1" thickBot="1" x14ac:dyDescent="0.3">
      <c r="A65" s="106" t="s">
        <v>146</v>
      </c>
      <c r="B65" s="106"/>
      <c r="C65" s="106"/>
      <c r="D65" s="106"/>
    </row>
    <row r="66" spans="1:5" ht="36.75" customHeight="1" thickBot="1" x14ac:dyDescent="0.3">
      <c r="A66" s="165" t="s">
        <v>186</v>
      </c>
      <c r="B66" s="165"/>
      <c r="C66" s="165"/>
      <c r="D66" s="165"/>
    </row>
    <row r="67" spans="1:5" ht="36.75" customHeight="1" x14ac:dyDescent="0.25">
      <c r="A67" s="167" t="s">
        <v>144</v>
      </c>
      <c r="B67" s="168"/>
      <c r="C67" s="169"/>
      <c r="D67" s="47" t="s">
        <v>10</v>
      </c>
    </row>
    <row r="68" spans="1:5" ht="36.75" customHeight="1" x14ac:dyDescent="0.25">
      <c r="A68" s="166" t="s">
        <v>17</v>
      </c>
      <c r="B68" s="166"/>
      <c r="C68" s="166"/>
      <c r="D68" s="62"/>
      <c r="E68" s="4">
        <v>3</v>
      </c>
    </row>
    <row r="69" spans="1:5" ht="36.75" customHeight="1" x14ac:dyDescent="0.25">
      <c r="A69" s="166" t="s">
        <v>18</v>
      </c>
      <c r="B69" s="166"/>
      <c r="C69" s="166"/>
      <c r="D69" s="62"/>
      <c r="E69" s="4">
        <v>3</v>
      </c>
    </row>
    <row r="70" spans="1:5" ht="36.75" customHeight="1" x14ac:dyDescent="0.25">
      <c r="A70" s="166" t="s">
        <v>19</v>
      </c>
      <c r="B70" s="166"/>
      <c r="C70" s="166"/>
      <c r="D70" s="62"/>
      <c r="E70" s="4">
        <v>3</v>
      </c>
    </row>
    <row r="71" spans="1:5" ht="36.75" customHeight="1" x14ac:dyDescent="0.25">
      <c r="A71" s="166" t="s">
        <v>20</v>
      </c>
      <c r="B71" s="166"/>
      <c r="C71" s="166"/>
      <c r="D71" s="62"/>
      <c r="E71" s="4">
        <v>3</v>
      </c>
    </row>
    <row r="72" spans="1:5" ht="36.75" customHeight="1" x14ac:dyDescent="0.25">
      <c r="A72" s="166" t="s">
        <v>21</v>
      </c>
      <c r="B72" s="166"/>
      <c r="C72" s="166"/>
      <c r="D72" s="62"/>
      <c r="E72" s="4">
        <v>3</v>
      </c>
    </row>
    <row r="73" spans="1:5" ht="36.75" customHeight="1" x14ac:dyDescent="0.25">
      <c r="A73" s="166" t="s">
        <v>22</v>
      </c>
      <c r="B73" s="166"/>
      <c r="C73" s="166"/>
      <c r="D73" s="62"/>
      <c r="E73" s="4">
        <v>3</v>
      </c>
    </row>
    <row r="74" spans="1:5" ht="36.75" customHeight="1" x14ac:dyDescent="0.25">
      <c r="A74" s="166" t="s">
        <v>23</v>
      </c>
      <c r="B74" s="166"/>
      <c r="C74" s="166"/>
      <c r="D74" s="62"/>
      <c r="E74" s="4">
        <v>3</v>
      </c>
    </row>
    <row r="75" spans="1:5" ht="36.75" customHeight="1" x14ac:dyDescent="0.25">
      <c r="A75" s="166" t="s">
        <v>24</v>
      </c>
      <c r="B75" s="166"/>
      <c r="C75" s="166"/>
      <c r="D75" s="62"/>
      <c r="E75" s="4">
        <v>3</v>
      </c>
    </row>
    <row r="76" spans="1:5" ht="36.75" customHeight="1" x14ac:dyDescent="0.25">
      <c r="A76" s="166" t="s">
        <v>25</v>
      </c>
      <c r="B76" s="166"/>
      <c r="C76" s="166"/>
      <c r="D76" s="62"/>
      <c r="E76" s="4">
        <v>3</v>
      </c>
    </row>
    <row r="77" spans="1:5" ht="36.75" customHeight="1" x14ac:dyDescent="0.25">
      <c r="A77" s="166" t="s">
        <v>26</v>
      </c>
      <c r="B77" s="166"/>
      <c r="C77" s="166"/>
      <c r="D77" s="62"/>
      <c r="E77" s="4">
        <v>3</v>
      </c>
    </row>
    <row r="78" spans="1:5" ht="36.75" customHeight="1" x14ac:dyDescent="0.25">
      <c r="A78" s="11"/>
      <c r="B78" s="12"/>
      <c r="C78" s="12" t="s">
        <v>157</v>
      </c>
      <c r="D78" s="13">
        <f>SUM(D68:D77)</f>
        <v>0</v>
      </c>
      <c r="E78" s="4">
        <f>SUM(E68:E77)</f>
        <v>30</v>
      </c>
    </row>
    <row r="79" spans="1:5" ht="36.75" customHeight="1" thickBot="1" x14ac:dyDescent="0.3">
      <c r="A79" s="14" t="s">
        <v>14</v>
      </c>
      <c r="B79" s="96" t="s">
        <v>376</v>
      </c>
      <c r="C79" s="96"/>
      <c r="D79" s="96"/>
    </row>
    <row r="80" spans="1:5" ht="36.75" customHeight="1" thickBot="1" x14ac:dyDescent="0.3">
      <c r="A80" s="280"/>
      <c r="B80" s="281"/>
      <c r="C80" s="281"/>
      <c r="D80" s="282"/>
    </row>
    <row r="81" spans="1:5" ht="36.75" customHeight="1" thickBot="1" x14ac:dyDescent="0.3">
      <c r="A81" s="283" t="s">
        <v>180</v>
      </c>
      <c r="B81" s="283"/>
      <c r="C81" s="38" t="s">
        <v>116</v>
      </c>
      <c r="D81" s="39" t="s">
        <v>143</v>
      </c>
    </row>
    <row r="82" spans="1:5" ht="36.75" customHeight="1" x14ac:dyDescent="0.25">
      <c r="A82" s="260" t="s">
        <v>379</v>
      </c>
      <c r="B82" s="261"/>
      <c r="C82" s="284">
        <f>D78</f>
        <v>0</v>
      </c>
      <c r="D82" s="285">
        <f>C82/30*100</f>
        <v>0</v>
      </c>
    </row>
    <row r="83" spans="1:5" ht="36.75" customHeight="1" thickBot="1" x14ac:dyDescent="0.3">
      <c r="A83" s="178" t="s">
        <v>380</v>
      </c>
      <c r="B83" s="179"/>
      <c r="C83" s="263"/>
      <c r="D83" s="265"/>
    </row>
    <row r="84" spans="1:5" ht="36.75" customHeight="1" thickBot="1" x14ac:dyDescent="0.3">
      <c r="A84" s="220"/>
      <c r="B84" s="221"/>
      <c r="C84" s="221"/>
      <c r="D84" s="222"/>
    </row>
    <row r="85" spans="1:5" ht="36.75" customHeight="1" x14ac:dyDescent="0.25">
      <c r="A85" s="216" t="s">
        <v>438</v>
      </c>
      <c r="B85" s="216"/>
      <c r="C85" s="216"/>
      <c r="D85" s="216"/>
    </row>
    <row r="86" spans="1:5" ht="36.75" customHeight="1" x14ac:dyDescent="0.25">
      <c r="A86" s="279" t="s">
        <v>187</v>
      </c>
      <c r="B86" s="184"/>
      <c r="C86" s="184"/>
      <c r="D86" s="185"/>
      <c r="E86" s="15"/>
    </row>
    <row r="87" spans="1:5" ht="36.75" customHeight="1" x14ac:dyDescent="0.25">
      <c r="A87" s="186" t="s">
        <v>372</v>
      </c>
      <c r="B87" s="184"/>
      <c r="C87" s="184"/>
      <c r="D87" s="185"/>
      <c r="E87" s="15"/>
    </row>
    <row r="88" spans="1:5" ht="36.75" customHeight="1" x14ac:dyDescent="0.25">
      <c r="A88" s="183" t="s">
        <v>373</v>
      </c>
      <c r="B88" s="184"/>
      <c r="C88" s="184"/>
      <c r="D88" s="185"/>
      <c r="E88" s="15"/>
    </row>
    <row r="89" spans="1:5" ht="36.75" customHeight="1" x14ac:dyDescent="0.25">
      <c r="A89" s="183" t="s">
        <v>374</v>
      </c>
      <c r="B89" s="184"/>
      <c r="C89" s="184"/>
      <c r="D89" s="185"/>
      <c r="E89" s="15"/>
    </row>
    <row r="90" spans="1:5" ht="36.75" customHeight="1" x14ac:dyDescent="0.25">
      <c r="A90" s="183" t="s">
        <v>375</v>
      </c>
      <c r="B90" s="184"/>
      <c r="C90" s="184"/>
      <c r="D90" s="185"/>
      <c r="E90" s="15"/>
    </row>
    <row r="91" spans="1:5" ht="36.75" customHeight="1" thickBot="1" x14ac:dyDescent="0.3">
      <c r="A91" s="173" t="s">
        <v>371</v>
      </c>
      <c r="B91" s="174"/>
      <c r="C91" s="174"/>
      <c r="D91" s="175"/>
    </row>
    <row r="92" spans="1:5" ht="36.75" customHeight="1" thickBot="1" x14ac:dyDescent="0.3">
      <c r="A92" s="278" t="s">
        <v>437</v>
      </c>
      <c r="B92" s="278"/>
      <c r="C92" s="278"/>
      <c r="D92" s="278"/>
    </row>
    <row r="93" spans="1:5" ht="53.25" customHeight="1" x14ac:dyDescent="0.25">
      <c r="A93" s="182" t="s">
        <v>27</v>
      </c>
      <c r="B93" s="182"/>
      <c r="C93" s="182"/>
      <c r="D93" s="182"/>
    </row>
    <row r="94" spans="1:5" ht="36.75" customHeight="1" x14ac:dyDescent="0.25">
      <c r="A94" s="187" t="s">
        <v>141</v>
      </c>
      <c r="B94" s="187"/>
      <c r="C94" s="187"/>
      <c r="D94" s="17" t="s">
        <v>28</v>
      </c>
    </row>
    <row r="95" spans="1:5" ht="36.75" customHeight="1" x14ac:dyDescent="0.25">
      <c r="A95" s="188" t="s">
        <v>117</v>
      </c>
      <c r="B95" s="188"/>
      <c r="C95" s="188"/>
      <c r="D95" s="18" t="s">
        <v>10</v>
      </c>
    </row>
    <row r="96" spans="1:5" ht="36.75" customHeight="1" x14ac:dyDescent="0.25">
      <c r="A96" s="166" t="s">
        <v>29</v>
      </c>
      <c r="B96" s="166"/>
      <c r="C96" s="166"/>
      <c r="D96" s="61"/>
      <c r="E96" s="4">
        <v>3</v>
      </c>
    </row>
    <row r="97" spans="1:5" ht="36.75" customHeight="1" x14ac:dyDescent="0.25">
      <c r="A97" s="166" t="s">
        <v>30</v>
      </c>
      <c r="B97" s="166"/>
      <c r="C97" s="166"/>
      <c r="D97" s="61"/>
      <c r="E97" s="4">
        <v>3</v>
      </c>
    </row>
    <row r="98" spans="1:5" ht="36.75" customHeight="1" x14ac:dyDescent="0.25">
      <c r="A98" s="166" t="s">
        <v>31</v>
      </c>
      <c r="B98" s="166"/>
      <c r="C98" s="166"/>
      <c r="D98" s="61"/>
      <c r="E98" s="4">
        <v>3</v>
      </c>
    </row>
    <row r="99" spans="1:5" ht="36.75" customHeight="1" x14ac:dyDescent="0.25">
      <c r="A99" s="176" t="s">
        <v>32</v>
      </c>
      <c r="B99" s="176"/>
      <c r="C99" s="176"/>
      <c r="D99" s="61"/>
      <c r="E99" s="4">
        <v>3</v>
      </c>
    </row>
    <row r="100" spans="1:5" ht="36.75" customHeight="1" x14ac:dyDescent="0.25">
      <c r="A100" s="166" t="s">
        <v>33</v>
      </c>
      <c r="B100" s="166"/>
      <c r="C100" s="166"/>
      <c r="D100" s="61"/>
      <c r="E100" s="4">
        <v>3</v>
      </c>
    </row>
    <row r="101" spans="1:5" ht="36.75" customHeight="1" x14ac:dyDescent="0.25">
      <c r="A101" s="166" t="s">
        <v>34</v>
      </c>
      <c r="B101" s="166"/>
      <c r="C101" s="166"/>
      <c r="D101" s="61"/>
      <c r="E101" s="4">
        <v>3</v>
      </c>
    </row>
    <row r="102" spans="1:5" ht="36.75" customHeight="1" x14ac:dyDescent="0.25">
      <c r="A102" s="166" t="s">
        <v>35</v>
      </c>
      <c r="B102" s="166"/>
      <c r="C102" s="166"/>
      <c r="D102" s="61"/>
      <c r="E102" s="4">
        <v>3</v>
      </c>
    </row>
    <row r="103" spans="1:5" ht="36.75" customHeight="1" x14ac:dyDescent="0.25">
      <c r="A103" s="166" t="s">
        <v>36</v>
      </c>
      <c r="B103" s="166"/>
      <c r="C103" s="166"/>
      <c r="D103" s="61"/>
      <c r="E103" s="4">
        <v>3</v>
      </c>
    </row>
    <row r="104" spans="1:5" ht="36.75" customHeight="1" x14ac:dyDescent="0.25">
      <c r="A104" s="166" t="s">
        <v>37</v>
      </c>
      <c r="B104" s="166"/>
      <c r="C104" s="166"/>
      <c r="D104" s="61"/>
      <c r="E104" s="4">
        <v>3</v>
      </c>
    </row>
    <row r="105" spans="1:5" ht="36.75" customHeight="1" x14ac:dyDescent="0.25">
      <c r="A105" s="166" t="s">
        <v>38</v>
      </c>
      <c r="B105" s="166"/>
      <c r="C105" s="166"/>
      <c r="D105" s="61"/>
      <c r="E105" s="4">
        <v>3</v>
      </c>
    </row>
    <row r="106" spans="1:5" ht="36.75" customHeight="1" x14ac:dyDescent="0.25">
      <c r="A106" s="166" t="s">
        <v>39</v>
      </c>
      <c r="B106" s="166"/>
      <c r="C106" s="166"/>
      <c r="D106" s="61"/>
      <c r="E106" s="4">
        <v>3</v>
      </c>
    </row>
    <row r="107" spans="1:5" ht="36.75" customHeight="1" x14ac:dyDescent="0.25">
      <c r="A107" s="166" t="s">
        <v>40</v>
      </c>
      <c r="B107" s="166"/>
      <c r="C107" s="166"/>
      <c r="D107" s="61"/>
      <c r="E107" s="4">
        <v>3</v>
      </c>
    </row>
    <row r="108" spans="1:5" ht="36.75" customHeight="1" x14ac:dyDescent="0.25">
      <c r="A108" s="166" t="s">
        <v>41</v>
      </c>
      <c r="B108" s="166"/>
      <c r="C108" s="166"/>
      <c r="D108" s="61"/>
      <c r="E108" s="4">
        <v>3</v>
      </c>
    </row>
    <row r="109" spans="1:5" ht="36.75" customHeight="1" x14ac:dyDescent="0.25">
      <c r="A109" s="95" t="s">
        <v>158</v>
      </c>
      <c r="B109" s="95"/>
      <c r="C109" s="95"/>
      <c r="D109" s="9">
        <f>SUM(D96:D108)</f>
        <v>0</v>
      </c>
      <c r="E109" s="4">
        <f>SUM(E96:E108)</f>
        <v>39</v>
      </c>
    </row>
    <row r="110" spans="1:5" ht="36.75" customHeight="1" thickBot="1" x14ac:dyDescent="0.3">
      <c r="A110" s="41" t="s">
        <v>14</v>
      </c>
      <c r="B110" s="96" t="s">
        <v>376</v>
      </c>
      <c r="C110" s="96"/>
      <c r="D110" s="96"/>
    </row>
    <row r="111" spans="1:5" ht="36.75" customHeight="1" x14ac:dyDescent="0.25">
      <c r="A111" s="193" t="s">
        <v>173</v>
      </c>
      <c r="B111" s="194"/>
      <c r="C111" s="28" t="s">
        <v>127</v>
      </c>
      <c r="D111" s="46" t="s">
        <v>142</v>
      </c>
    </row>
    <row r="112" spans="1:5" ht="36.75" customHeight="1" thickBot="1" x14ac:dyDescent="0.3">
      <c r="A112" s="195"/>
      <c r="B112" s="196"/>
      <c r="C112" s="20">
        <f>D109</f>
        <v>0</v>
      </c>
      <c r="D112" s="21">
        <f>C112/39*100</f>
        <v>0</v>
      </c>
    </row>
    <row r="113" spans="1:5" ht="36.75" customHeight="1" thickBot="1" x14ac:dyDescent="0.3">
      <c r="A113" s="197"/>
      <c r="B113" s="198"/>
      <c r="C113" s="198"/>
      <c r="D113" s="199"/>
    </row>
    <row r="114" spans="1:5" ht="36.75" customHeight="1" thickBot="1" x14ac:dyDescent="0.3">
      <c r="A114" s="189" t="s">
        <v>42</v>
      </c>
      <c r="B114" s="190"/>
      <c r="C114" s="190"/>
      <c r="D114" s="191"/>
    </row>
    <row r="115" spans="1:5" ht="36.75" customHeight="1" x14ac:dyDescent="0.25">
      <c r="A115" s="192" t="s">
        <v>139</v>
      </c>
      <c r="B115" s="192"/>
      <c r="C115" s="192"/>
      <c r="D115" s="18" t="s">
        <v>28</v>
      </c>
    </row>
    <row r="116" spans="1:5" ht="36.75" customHeight="1" x14ac:dyDescent="0.25">
      <c r="A116" s="188" t="s">
        <v>117</v>
      </c>
      <c r="B116" s="188"/>
      <c r="C116" s="188"/>
      <c r="D116" s="18" t="s">
        <v>10</v>
      </c>
    </row>
    <row r="117" spans="1:5" ht="36.75" customHeight="1" x14ac:dyDescent="0.25">
      <c r="A117" s="166" t="s">
        <v>43</v>
      </c>
      <c r="B117" s="166"/>
      <c r="C117" s="166"/>
      <c r="D117" s="63"/>
      <c r="E117" s="22">
        <v>3</v>
      </c>
    </row>
    <row r="118" spans="1:5" ht="36.75" customHeight="1" x14ac:dyDescent="0.25">
      <c r="A118" s="166" t="s">
        <v>44</v>
      </c>
      <c r="B118" s="166"/>
      <c r="C118" s="166"/>
      <c r="D118" s="63"/>
      <c r="E118" s="22">
        <v>3</v>
      </c>
    </row>
    <row r="119" spans="1:5" ht="36.75" customHeight="1" x14ac:dyDescent="0.25">
      <c r="A119" s="166" t="s">
        <v>45</v>
      </c>
      <c r="B119" s="166"/>
      <c r="C119" s="166"/>
      <c r="D119" s="63"/>
      <c r="E119" s="22">
        <v>3</v>
      </c>
    </row>
    <row r="120" spans="1:5" ht="36.75" customHeight="1" x14ac:dyDescent="0.25">
      <c r="A120" s="176" t="s">
        <v>46</v>
      </c>
      <c r="B120" s="176"/>
      <c r="C120" s="176"/>
      <c r="D120" s="63"/>
      <c r="E120" s="22">
        <v>3</v>
      </c>
    </row>
    <row r="121" spans="1:5" ht="36.75" customHeight="1" x14ac:dyDescent="0.25">
      <c r="A121" s="166" t="s">
        <v>47</v>
      </c>
      <c r="B121" s="166"/>
      <c r="C121" s="166"/>
      <c r="D121" s="63"/>
      <c r="E121" s="22">
        <v>3</v>
      </c>
    </row>
    <row r="122" spans="1:5" ht="36.75" customHeight="1" x14ac:dyDescent="0.25">
      <c r="A122" s="166" t="s">
        <v>48</v>
      </c>
      <c r="B122" s="166"/>
      <c r="C122" s="166"/>
      <c r="D122" s="63"/>
      <c r="E122" s="22">
        <v>3</v>
      </c>
    </row>
    <row r="123" spans="1:5" ht="36.75" customHeight="1" x14ac:dyDescent="0.25">
      <c r="A123" s="166" t="s">
        <v>49</v>
      </c>
      <c r="B123" s="166"/>
      <c r="C123" s="166"/>
      <c r="D123" s="63"/>
      <c r="E123" s="22">
        <v>3</v>
      </c>
    </row>
    <row r="124" spans="1:5" ht="36.75" customHeight="1" x14ac:dyDescent="0.25">
      <c r="A124" s="166" t="s">
        <v>50</v>
      </c>
      <c r="B124" s="166"/>
      <c r="C124" s="166"/>
      <c r="D124" s="63"/>
      <c r="E124" s="22">
        <v>3</v>
      </c>
    </row>
    <row r="125" spans="1:5" ht="36.75" customHeight="1" x14ac:dyDescent="0.25">
      <c r="A125" s="95" t="s">
        <v>159</v>
      </c>
      <c r="B125" s="95"/>
      <c r="C125" s="95"/>
      <c r="D125" s="9">
        <f>SUM(D117:D124)</f>
        <v>0</v>
      </c>
      <c r="E125" s="4">
        <f>SUM(E117:E124)</f>
        <v>24</v>
      </c>
    </row>
    <row r="126" spans="1:5" ht="36.75" customHeight="1" thickBot="1" x14ac:dyDescent="0.3">
      <c r="A126" s="41" t="s">
        <v>14</v>
      </c>
      <c r="B126" s="96" t="s">
        <v>376</v>
      </c>
      <c r="C126" s="96"/>
      <c r="D126" s="96"/>
    </row>
    <row r="127" spans="1:5" ht="36.75" customHeight="1" x14ac:dyDescent="0.25">
      <c r="A127" s="233" t="s">
        <v>138</v>
      </c>
      <c r="B127" s="234"/>
      <c r="C127" s="28" t="s">
        <v>127</v>
      </c>
      <c r="D127" s="46" t="s">
        <v>142</v>
      </c>
    </row>
    <row r="128" spans="1:5" ht="36.75" customHeight="1" thickBot="1" x14ac:dyDescent="0.3">
      <c r="A128" s="235"/>
      <c r="B128" s="236"/>
      <c r="C128" s="20">
        <f>D125</f>
        <v>0</v>
      </c>
      <c r="D128" s="21">
        <f>C128/24*100</f>
        <v>0</v>
      </c>
    </row>
    <row r="129" spans="1:5" ht="36.75" customHeight="1" thickBot="1" x14ac:dyDescent="0.3">
      <c r="A129" s="200"/>
      <c r="B129" s="201"/>
      <c r="C129" s="201"/>
      <c r="D129" s="202"/>
    </row>
    <row r="130" spans="1:5" ht="36.75" customHeight="1" x14ac:dyDescent="0.25">
      <c r="A130" s="277" t="s">
        <v>123</v>
      </c>
      <c r="B130" s="277"/>
      <c r="C130" s="277"/>
      <c r="D130" s="277"/>
    </row>
    <row r="131" spans="1:5" ht="36.75" customHeight="1" x14ac:dyDescent="0.25">
      <c r="A131" s="188" t="s">
        <v>435</v>
      </c>
      <c r="B131" s="188"/>
      <c r="C131" s="188"/>
      <c r="D131" s="17" t="s">
        <v>28</v>
      </c>
    </row>
    <row r="132" spans="1:5" ht="36.75" customHeight="1" x14ac:dyDescent="0.25">
      <c r="A132" s="188" t="s">
        <v>117</v>
      </c>
      <c r="B132" s="188"/>
      <c r="C132" s="188"/>
      <c r="D132" s="18" t="s">
        <v>10</v>
      </c>
    </row>
    <row r="133" spans="1:5" ht="36.75" customHeight="1" x14ac:dyDescent="0.25">
      <c r="A133" s="166" t="s">
        <v>124</v>
      </c>
      <c r="B133" s="166"/>
      <c r="C133" s="166"/>
      <c r="D133" s="63"/>
      <c r="E133" s="4">
        <v>3</v>
      </c>
    </row>
    <row r="134" spans="1:5" ht="36.75" customHeight="1" x14ac:dyDescent="0.25">
      <c r="A134" s="166" t="s">
        <v>431</v>
      </c>
      <c r="B134" s="166"/>
      <c r="C134" s="166"/>
      <c r="D134" s="63"/>
      <c r="E134" s="4">
        <v>3</v>
      </c>
    </row>
    <row r="135" spans="1:5" ht="36.75" customHeight="1" x14ac:dyDescent="0.25">
      <c r="A135" s="208" t="s">
        <v>432</v>
      </c>
      <c r="B135" s="209"/>
      <c r="C135" s="210"/>
      <c r="D135" s="63"/>
      <c r="E135" s="4">
        <v>3</v>
      </c>
    </row>
    <row r="136" spans="1:5" ht="36.75" customHeight="1" x14ac:dyDescent="0.25">
      <c r="A136" s="166" t="s">
        <v>433</v>
      </c>
      <c r="B136" s="166"/>
      <c r="C136" s="166"/>
      <c r="D136" s="63"/>
      <c r="E136" s="4">
        <v>3</v>
      </c>
    </row>
    <row r="137" spans="1:5" ht="36.75" customHeight="1" x14ac:dyDescent="0.25">
      <c r="A137" s="95" t="s">
        <v>160</v>
      </c>
      <c r="B137" s="95"/>
      <c r="C137" s="95"/>
      <c r="D137" s="9">
        <f>SUM(D133:D136)</f>
        <v>0</v>
      </c>
      <c r="E137" s="4">
        <f>SUM(E133:E136)</f>
        <v>12</v>
      </c>
    </row>
    <row r="138" spans="1:5" ht="36.75" customHeight="1" thickBot="1" x14ac:dyDescent="0.3">
      <c r="A138" s="19" t="s">
        <v>14</v>
      </c>
      <c r="B138" s="96" t="s">
        <v>376</v>
      </c>
      <c r="C138" s="96"/>
      <c r="D138" s="96"/>
    </row>
    <row r="139" spans="1:5" ht="36.75" customHeight="1" x14ac:dyDescent="0.25">
      <c r="A139" s="203" t="s">
        <v>172</v>
      </c>
      <c r="B139" s="204"/>
      <c r="C139" s="28" t="s">
        <v>127</v>
      </c>
      <c r="D139" s="46" t="s">
        <v>142</v>
      </c>
    </row>
    <row r="140" spans="1:5" ht="36.75" customHeight="1" thickBot="1" x14ac:dyDescent="0.3">
      <c r="A140" s="205"/>
      <c r="B140" s="206"/>
      <c r="C140" s="20">
        <f>D137</f>
        <v>0</v>
      </c>
      <c r="D140" s="21">
        <f>C140/12*100</f>
        <v>0</v>
      </c>
    </row>
    <row r="141" spans="1:5" ht="36.75" customHeight="1" x14ac:dyDescent="0.25">
      <c r="A141" s="182" t="s">
        <v>122</v>
      </c>
      <c r="B141" s="182"/>
      <c r="C141" s="182"/>
      <c r="D141" s="182"/>
    </row>
    <row r="142" spans="1:5" ht="36.75" customHeight="1" x14ac:dyDescent="0.25">
      <c r="A142" s="188" t="s">
        <v>152</v>
      </c>
      <c r="B142" s="188"/>
      <c r="C142" s="188"/>
      <c r="D142" s="17" t="s">
        <v>28</v>
      </c>
    </row>
    <row r="143" spans="1:5" ht="36.75" customHeight="1" x14ac:dyDescent="0.25">
      <c r="A143" s="188" t="s">
        <v>125</v>
      </c>
      <c r="B143" s="188"/>
      <c r="C143" s="188"/>
      <c r="D143" s="23" t="s">
        <v>10</v>
      </c>
    </row>
    <row r="144" spans="1:5" ht="36.75" customHeight="1" x14ac:dyDescent="0.25">
      <c r="A144" s="166" t="s">
        <v>51</v>
      </c>
      <c r="B144" s="166"/>
      <c r="C144" s="166"/>
      <c r="D144" s="63"/>
      <c r="E144" s="22">
        <v>3</v>
      </c>
    </row>
    <row r="145" spans="1:5" ht="36.75" customHeight="1" x14ac:dyDescent="0.25">
      <c r="A145" s="166" t="s">
        <v>52</v>
      </c>
      <c r="B145" s="166"/>
      <c r="C145" s="166"/>
      <c r="D145" s="63"/>
      <c r="E145" s="22">
        <v>3</v>
      </c>
    </row>
    <row r="146" spans="1:5" ht="36.75" customHeight="1" x14ac:dyDescent="0.25">
      <c r="A146" s="166" t="s">
        <v>53</v>
      </c>
      <c r="B146" s="166"/>
      <c r="C146" s="166"/>
      <c r="D146" s="63"/>
      <c r="E146" s="22">
        <v>3</v>
      </c>
    </row>
    <row r="147" spans="1:5" ht="36.75" customHeight="1" x14ac:dyDescent="0.25">
      <c r="A147" s="176" t="s">
        <v>54</v>
      </c>
      <c r="B147" s="176"/>
      <c r="C147" s="176"/>
      <c r="D147" s="63"/>
      <c r="E147" s="22">
        <v>3</v>
      </c>
    </row>
    <row r="148" spans="1:5" ht="36.75" customHeight="1" x14ac:dyDescent="0.25">
      <c r="A148" s="166" t="s">
        <v>55</v>
      </c>
      <c r="B148" s="166"/>
      <c r="C148" s="166"/>
      <c r="D148" s="63"/>
      <c r="E148" s="22">
        <v>3</v>
      </c>
    </row>
    <row r="149" spans="1:5" ht="36.75" customHeight="1" x14ac:dyDescent="0.25">
      <c r="A149" s="166" t="s">
        <v>56</v>
      </c>
      <c r="B149" s="166"/>
      <c r="C149" s="166"/>
      <c r="D149" s="63"/>
      <c r="E149" s="22">
        <v>3</v>
      </c>
    </row>
    <row r="150" spans="1:5" ht="36.75" customHeight="1" x14ac:dyDescent="0.25">
      <c r="A150" s="166" t="s">
        <v>57</v>
      </c>
      <c r="B150" s="166"/>
      <c r="C150" s="166"/>
      <c r="D150" s="63"/>
      <c r="E150" s="22">
        <v>3</v>
      </c>
    </row>
    <row r="151" spans="1:5" ht="36.75" customHeight="1" x14ac:dyDescent="0.25">
      <c r="A151" s="166" t="s">
        <v>58</v>
      </c>
      <c r="B151" s="166"/>
      <c r="C151" s="166"/>
      <c r="D151" s="63"/>
      <c r="E151" s="22">
        <v>3</v>
      </c>
    </row>
    <row r="152" spans="1:5" ht="36.75" customHeight="1" x14ac:dyDescent="0.25">
      <c r="A152" s="95" t="s">
        <v>161</v>
      </c>
      <c r="B152" s="95"/>
      <c r="C152" s="95"/>
      <c r="D152" s="9">
        <f>SUM(D144:D151)</f>
        <v>0</v>
      </c>
      <c r="E152" s="4">
        <f>SUM(E144:E151)</f>
        <v>24</v>
      </c>
    </row>
    <row r="153" spans="1:5" ht="36.75" customHeight="1" thickBot="1" x14ac:dyDescent="0.3">
      <c r="A153" s="14" t="s">
        <v>14</v>
      </c>
      <c r="B153" s="96" t="s">
        <v>376</v>
      </c>
      <c r="C153" s="96"/>
      <c r="D153" s="96"/>
    </row>
    <row r="154" spans="1:5" ht="36.75" customHeight="1" x14ac:dyDescent="0.25">
      <c r="A154" s="214" t="s">
        <v>171</v>
      </c>
      <c r="B154" s="215"/>
      <c r="C154" s="28" t="s">
        <v>127</v>
      </c>
      <c r="D154" s="46" t="s">
        <v>142</v>
      </c>
    </row>
    <row r="155" spans="1:5" ht="36.75" customHeight="1" thickBot="1" x14ac:dyDescent="0.3">
      <c r="A155" s="205"/>
      <c r="B155" s="206"/>
      <c r="C155" s="20">
        <f>D152</f>
        <v>0</v>
      </c>
      <c r="D155" s="21">
        <f>C155/24*100</f>
        <v>0</v>
      </c>
    </row>
    <row r="156" spans="1:5" ht="36.75" customHeight="1" thickBot="1" x14ac:dyDescent="0.3">
      <c r="A156" s="24"/>
      <c r="B156" s="25"/>
      <c r="C156" s="26"/>
      <c r="D156" s="27"/>
    </row>
    <row r="157" spans="1:5" ht="36.75" customHeight="1" x14ac:dyDescent="0.25">
      <c r="A157" s="214" t="s">
        <v>59</v>
      </c>
      <c r="B157" s="215"/>
      <c r="C157" s="28" t="s">
        <v>128</v>
      </c>
      <c r="D157" s="42" t="s">
        <v>147</v>
      </c>
    </row>
    <row r="158" spans="1:5" ht="36.75" customHeight="1" thickBot="1" x14ac:dyDescent="0.3">
      <c r="A158" s="205"/>
      <c r="B158" s="206"/>
      <c r="C158" s="36">
        <f>C112+C128+C140+C155</f>
        <v>0</v>
      </c>
      <c r="D158" s="35">
        <f>D155/99*100</f>
        <v>0</v>
      </c>
      <c r="E158" s="4">
        <f>E109+E125+E137+E152</f>
        <v>99</v>
      </c>
    </row>
    <row r="159" spans="1:5" ht="36.75" customHeight="1" x14ac:dyDescent="0.25">
      <c r="A159" s="211"/>
      <c r="B159" s="211"/>
      <c r="C159" s="211"/>
      <c r="D159" s="211"/>
    </row>
    <row r="160" spans="1:5" ht="36.75" customHeight="1" x14ac:dyDescent="0.25">
      <c r="A160" s="212" t="s">
        <v>60</v>
      </c>
      <c r="B160" s="212"/>
      <c r="C160" s="212"/>
      <c r="D160" s="212"/>
    </row>
    <row r="161" spans="1:5" ht="36.75" customHeight="1" x14ac:dyDescent="0.25">
      <c r="A161" s="213" t="s">
        <v>61</v>
      </c>
      <c r="B161" s="213"/>
      <c r="C161" s="213"/>
      <c r="D161" s="213"/>
    </row>
    <row r="162" spans="1:5" ht="36.75" customHeight="1" x14ac:dyDescent="0.25">
      <c r="A162" s="188" t="s">
        <v>151</v>
      </c>
      <c r="B162" s="188"/>
      <c r="C162" s="188"/>
      <c r="D162" s="17" t="s">
        <v>28</v>
      </c>
    </row>
    <row r="163" spans="1:5" ht="36.75" customHeight="1" x14ac:dyDescent="0.25">
      <c r="A163" s="188" t="s">
        <v>125</v>
      </c>
      <c r="B163" s="188"/>
      <c r="C163" s="188"/>
      <c r="D163" s="23" t="s">
        <v>10</v>
      </c>
    </row>
    <row r="164" spans="1:5" ht="36.75" customHeight="1" x14ac:dyDescent="0.25">
      <c r="A164" s="166" t="s">
        <v>62</v>
      </c>
      <c r="B164" s="166"/>
      <c r="C164" s="166"/>
      <c r="D164" s="63"/>
      <c r="E164" s="4">
        <v>3</v>
      </c>
    </row>
    <row r="165" spans="1:5" ht="36.75" customHeight="1" x14ac:dyDescent="0.25">
      <c r="A165" s="166" t="s">
        <v>63</v>
      </c>
      <c r="B165" s="166"/>
      <c r="C165" s="166"/>
      <c r="D165" s="63"/>
      <c r="E165" s="4">
        <v>3</v>
      </c>
    </row>
    <row r="166" spans="1:5" ht="36.75" customHeight="1" x14ac:dyDescent="0.25">
      <c r="A166" s="166" t="s">
        <v>64</v>
      </c>
      <c r="B166" s="166"/>
      <c r="C166" s="166"/>
      <c r="D166" s="63"/>
      <c r="E166" s="4">
        <v>3</v>
      </c>
    </row>
    <row r="167" spans="1:5" ht="36.75" customHeight="1" x14ac:dyDescent="0.25">
      <c r="A167" s="176" t="s">
        <v>65</v>
      </c>
      <c r="B167" s="176"/>
      <c r="C167" s="176"/>
      <c r="D167" s="63"/>
      <c r="E167" s="4">
        <v>3</v>
      </c>
    </row>
    <row r="168" spans="1:5" ht="36.75" customHeight="1" x14ac:dyDescent="0.25">
      <c r="A168" s="95" t="s">
        <v>162</v>
      </c>
      <c r="B168" s="95"/>
      <c r="C168" s="95"/>
      <c r="D168" s="9">
        <f>SUM(D164:D167)</f>
        <v>0</v>
      </c>
      <c r="E168" s="4">
        <f>SUM(E164:E167)</f>
        <v>12</v>
      </c>
    </row>
    <row r="169" spans="1:5" ht="36.75" customHeight="1" thickBot="1" x14ac:dyDescent="0.3">
      <c r="A169" s="43" t="s">
        <v>14</v>
      </c>
      <c r="B169" s="96" t="s">
        <v>376</v>
      </c>
      <c r="C169" s="96"/>
      <c r="D169" s="96"/>
    </row>
    <row r="170" spans="1:5" ht="36.75" customHeight="1" x14ac:dyDescent="0.25">
      <c r="A170" s="214" t="s">
        <v>175</v>
      </c>
      <c r="B170" s="215"/>
      <c r="C170" s="28" t="s">
        <v>127</v>
      </c>
      <c r="D170" s="46" t="s">
        <v>142</v>
      </c>
    </row>
    <row r="171" spans="1:5" ht="36.75" customHeight="1" thickBot="1" x14ac:dyDescent="0.3">
      <c r="A171" s="205"/>
      <c r="B171" s="206"/>
      <c r="C171" s="44">
        <f>D168</f>
        <v>0</v>
      </c>
      <c r="D171" s="21">
        <f>C171/12*100</f>
        <v>0</v>
      </c>
    </row>
    <row r="172" spans="1:5" ht="36.75" customHeight="1" x14ac:dyDescent="0.25">
      <c r="A172" s="182" t="s">
        <v>66</v>
      </c>
      <c r="B172" s="182"/>
      <c r="C172" s="182"/>
      <c r="D172" s="182"/>
    </row>
    <row r="173" spans="1:5" ht="36.75" customHeight="1" x14ac:dyDescent="0.25">
      <c r="A173" s="188" t="s">
        <v>403</v>
      </c>
      <c r="B173" s="188"/>
      <c r="C173" s="188"/>
      <c r="D173" s="17" t="s">
        <v>28</v>
      </c>
    </row>
    <row r="174" spans="1:5" ht="36.75" customHeight="1" x14ac:dyDescent="0.25">
      <c r="A174" s="188" t="s">
        <v>125</v>
      </c>
      <c r="B174" s="188"/>
      <c r="C174" s="188"/>
      <c r="D174" s="23" t="s">
        <v>10</v>
      </c>
    </row>
    <row r="175" spans="1:5" ht="36.75" customHeight="1" x14ac:dyDescent="0.25">
      <c r="A175" s="166" t="s">
        <v>67</v>
      </c>
      <c r="B175" s="166"/>
      <c r="C175" s="166"/>
      <c r="D175" s="64"/>
      <c r="E175" s="4">
        <v>3</v>
      </c>
    </row>
    <row r="176" spans="1:5" ht="36.75" customHeight="1" x14ac:dyDescent="0.25">
      <c r="A176" s="166" t="s">
        <v>68</v>
      </c>
      <c r="B176" s="166"/>
      <c r="C176" s="166"/>
      <c r="D176" s="64"/>
      <c r="E176" s="4">
        <v>3</v>
      </c>
    </row>
    <row r="177" spans="1:5" ht="36.75" customHeight="1" x14ac:dyDescent="0.25">
      <c r="A177" s="166" t="s">
        <v>69</v>
      </c>
      <c r="B177" s="166"/>
      <c r="C177" s="166"/>
      <c r="D177" s="64"/>
      <c r="E177" s="4">
        <v>3</v>
      </c>
    </row>
    <row r="178" spans="1:5" ht="36.75" customHeight="1" x14ac:dyDescent="0.25">
      <c r="A178" s="95" t="s">
        <v>163</v>
      </c>
      <c r="B178" s="95"/>
      <c r="C178" s="95"/>
      <c r="D178" s="9">
        <f>SUM(D175:D177)</f>
        <v>0</v>
      </c>
      <c r="E178" s="4">
        <f>SUM(E175:E177)</f>
        <v>9</v>
      </c>
    </row>
    <row r="179" spans="1:5" ht="36.75" customHeight="1" thickBot="1" x14ac:dyDescent="0.3">
      <c r="A179" s="14" t="s">
        <v>14</v>
      </c>
      <c r="B179" s="96" t="s">
        <v>376</v>
      </c>
      <c r="C179" s="96"/>
      <c r="D179" s="96"/>
    </row>
    <row r="180" spans="1:5" ht="36.75" customHeight="1" x14ac:dyDescent="0.25">
      <c r="A180" s="214" t="s">
        <v>174</v>
      </c>
      <c r="B180" s="215"/>
      <c r="C180" s="28" t="s">
        <v>127</v>
      </c>
      <c r="D180" s="46" t="s">
        <v>142</v>
      </c>
    </row>
    <row r="181" spans="1:5" ht="36.75" customHeight="1" thickBot="1" x14ac:dyDescent="0.3">
      <c r="A181" s="205"/>
      <c r="B181" s="206"/>
      <c r="C181" s="29">
        <f>D178</f>
        <v>0</v>
      </c>
      <c r="D181" s="60">
        <f>C181/9*100</f>
        <v>0</v>
      </c>
    </row>
    <row r="182" spans="1:5" ht="36.75" customHeight="1" x14ac:dyDescent="0.25">
      <c r="A182" s="182" t="s">
        <v>70</v>
      </c>
      <c r="B182" s="182"/>
      <c r="C182" s="182"/>
      <c r="D182" s="182"/>
    </row>
    <row r="183" spans="1:5" ht="36.75" customHeight="1" x14ac:dyDescent="0.25">
      <c r="A183" s="188" t="s">
        <v>404</v>
      </c>
      <c r="B183" s="188"/>
      <c r="C183" s="188"/>
      <c r="D183" s="17" t="s">
        <v>28</v>
      </c>
    </row>
    <row r="184" spans="1:5" ht="36.75" customHeight="1" x14ac:dyDescent="0.25">
      <c r="A184" s="188" t="s">
        <v>125</v>
      </c>
      <c r="B184" s="188"/>
      <c r="C184" s="188"/>
      <c r="D184" s="23" t="s">
        <v>10</v>
      </c>
    </row>
    <row r="185" spans="1:5" ht="36.75" customHeight="1" x14ac:dyDescent="0.25">
      <c r="A185" s="166" t="s">
        <v>71</v>
      </c>
      <c r="B185" s="166"/>
      <c r="C185" s="166"/>
      <c r="D185" s="63"/>
      <c r="E185" s="4">
        <v>3</v>
      </c>
    </row>
    <row r="186" spans="1:5" ht="36.75" customHeight="1" x14ac:dyDescent="0.25">
      <c r="A186" s="166" t="s">
        <v>72</v>
      </c>
      <c r="B186" s="166"/>
      <c r="C186" s="166"/>
      <c r="D186" s="63"/>
      <c r="E186" s="4">
        <v>3</v>
      </c>
    </row>
    <row r="187" spans="1:5" ht="36.75" customHeight="1" x14ac:dyDescent="0.25">
      <c r="A187" s="166" t="s">
        <v>73</v>
      </c>
      <c r="B187" s="166"/>
      <c r="C187" s="166"/>
      <c r="D187" s="63"/>
      <c r="E187" s="4">
        <v>3</v>
      </c>
    </row>
    <row r="188" spans="1:5" ht="36.75" customHeight="1" x14ac:dyDescent="0.25">
      <c r="A188" s="166" t="s">
        <v>74</v>
      </c>
      <c r="B188" s="166"/>
      <c r="C188" s="166"/>
      <c r="D188" s="63"/>
      <c r="E188" s="4">
        <v>3</v>
      </c>
    </row>
    <row r="189" spans="1:5" ht="36.75" customHeight="1" x14ac:dyDescent="0.25">
      <c r="A189" s="166" t="s">
        <v>75</v>
      </c>
      <c r="B189" s="166"/>
      <c r="C189" s="166"/>
      <c r="D189" s="63"/>
      <c r="E189" s="4">
        <v>3</v>
      </c>
    </row>
    <row r="190" spans="1:5" ht="36.75" customHeight="1" x14ac:dyDescent="0.25">
      <c r="A190" s="166" t="s">
        <v>76</v>
      </c>
      <c r="B190" s="166"/>
      <c r="C190" s="166"/>
      <c r="D190" s="63"/>
      <c r="E190" s="4">
        <v>3</v>
      </c>
    </row>
    <row r="191" spans="1:5" ht="36.75" customHeight="1" x14ac:dyDescent="0.25">
      <c r="A191" s="166" t="s">
        <v>77</v>
      </c>
      <c r="B191" s="166"/>
      <c r="C191" s="166"/>
      <c r="D191" s="63"/>
      <c r="E191" s="4">
        <v>3</v>
      </c>
    </row>
    <row r="192" spans="1:5" ht="36.75" customHeight="1" x14ac:dyDescent="0.25">
      <c r="A192" s="166" t="s">
        <v>78</v>
      </c>
      <c r="B192" s="166"/>
      <c r="C192" s="166"/>
      <c r="D192" s="63"/>
      <c r="E192" s="4">
        <v>3</v>
      </c>
    </row>
    <row r="193" spans="1:5" ht="36.75" customHeight="1" x14ac:dyDescent="0.25">
      <c r="A193" s="166" t="s">
        <v>79</v>
      </c>
      <c r="B193" s="166"/>
      <c r="C193" s="166"/>
      <c r="D193" s="63"/>
      <c r="E193" s="4">
        <v>3</v>
      </c>
    </row>
    <row r="194" spans="1:5" ht="36.75" customHeight="1" x14ac:dyDescent="0.25">
      <c r="A194" s="95" t="s">
        <v>164</v>
      </c>
      <c r="B194" s="95"/>
      <c r="C194" s="95"/>
      <c r="D194" s="9">
        <f>SUM(D185:D193)</f>
        <v>0</v>
      </c>
      <c r="E194" s="4">
        <f>SUM(E185:E193)</f>
        <v>27</v>
      </c>
    </row>
    <row r="195" spans="1:5" ht="36.75" customHeight="1" thickBot="1" x14ac:dyDescent="0.3">
      <c r="A195" s="41" t="s">
        <v>14</v>
      </c>
      <c r="B195" s="96" t="s">
        <v>376</v>
      </c>
      <c r="C195" s="96"/>
      <c r="D195" s="96"/>
    </row>
    <row r="196" spans="1:5" ht="36.75" customHeight="1" x14ac:dyDescent="0.25">
      <c r="A196" s="214" t="s">
        <v>176</v>
      </c>
      <c r="B196" s="215"/>
      <c r="C196" s="28" t="s">
        <v>127</v>
      </c>
      <c r="D196" s="46" t="s">
        <v>142</v>
      </c>
    </row>
    <row r="197" spans="1:5" ht="36.75" customHeight="1" thickBot="1" x14ac:dyDescent="0.3">
      <c r="A197" s="205"/>
      <c r="B197" s="206"/>
      <c r="C197" s="20">
        <f>D194</f>
        <v>0</v>
      </c>
      <c r="D197" s="21">
        <f>C197/27*100</f>
        <v>0</v>
      </c>
    </row>
    <row r="198" spans="1:5" ht="36.75" customHeight="1" x14ac:dyDescent="0.25">
      <c r="A198" s="182" t="s">
        <v>80</v>
      </c>
      <c r="B198" s="182"/>
      <c r="C198" s="182"/>
      <c r="D198" s="182"/>
    </row>
    <row r="199" spans="1:5" ht="36.75" customHeight="1" x14ac:dyDescent="0.25">
      <c r="A199" s="188" t="s">
        <v>405</v>
      </c>
      <c r="B199" s="188"/>
      <c r="C199" s="188"/>
      <c r="D199" s="17" t="s">
        <v>28</v>
      </c>
    </row>
    <row r="200" spans="1:5" ht="36.75" customHeight="1" x14ac:dyDescent="0.25">
      <c r="A200" s="188" t="s">
        <v>125</v>
      </c>
      <c r="B200" s="188"/>
      <c r="C200" s="188"/>
      <c r="D200" s="23" t="s">
        <v>10</v>
      </c>
    </row>
    <row r="201" spans="1:5" ht="36.75" customHeight="1" x14ac:dyDescent="0.25">
      <c r="A201" s="166" t="s">
        <v>81</v>
      </c>
      <c r="B201" s="166"/>
      <c r="C201" s="166"/>
      <c r="D201" s="63"/>
      <c r="E201" s="4">
        <v>3</v>
      </c>
    </row>
    <row r="202" spans="1:5" ht="36.75" customHeight="1" x14ac:dyDescent="0.25">
      <c r="A202" s="166" t="s">
        <v>82</v>
      </c>
      <c r="B202" s="166"/>
      <c r="C202" s="166"/>
      <c r="D202" s="63"/>
      <c r="E202" s="4">
        <v>3</v>
      </c>
    </row>
    <row r="203" spans="1:5" ht="36.75" customHeight="1" x14ac:dyDescent="0.25">
      <c r="A203" s="166" t="s">
        <v>83</v>
      </c>
      <c r="B203" s="166"/>
      <c r="C203" s="166"/>
      <c r="D203" s="63"/>
      <c r="E203" s="4">
        <v>3</v>
      </c>
    </row>
    <row r="204" spans="1:5" ht="36.75" customHeight="1" x14ac:dyDescent="0.25">
      <c r="A204" s="166" t="s">
        <v>84</v>
      </c>
      <c r="B204" s="166"/>
      <c r="C204" s="166"/>
      <c r="D204" s="63"/>
      <c r="E204" s="4">
        <v>3</v>
      </c>
    </row>
    <row r="205" spans="1:5" ht="36.75" customHeight="1" x14ac:dyDescent="0.25">
      <c r="A205" s="166" t="s">
        <v>85</v>
      </c>
      <c r="B205" s="166"/>
      <c r="C205" s="166"/>
      <c r="D205" s="63"/>
      <c r="E205" s="4">
        <v>3</v>
      </c>
    </row>
    <row r="206" spans="1:5" ht="36.75" customHeight="1" x14ac:dyDescent="0.25">
      <c r="A206" s="166" t="s">
        <v>86</v>
      </c>
      <c r="B206" s="166"/>
      <c r="C206" s="166"/>
      <c r="D206" s="63"/>
      <c r="E206" s="4">
        <v>3</v>
      </c>
    </row>
    <row r="207" spans="1:5" ht="36.75" customHeight="1" x14ac:dyDescent="0.25">
      <c r="A207" s="166" t="s">
        <v>87</v>
      </c>
      <c r="B207" s="166"/>
      <c r="C207" s="166"/>
      <c r="D207" s="63"/>
      <c r="E207" s="4">
        <v>3</v>
      </c>
    </row>
    <row r="208" spans="1:5" ht="36.75" customHeight="1" x14ac:dyDescent="0.25">
      <c r="A208" s="166" t="s">
        <v>88</v>
      </c>
      <c r="B208" s="166"/>
      <c r="C208" s="166"/>
      <c r="D208" s="63"/>
      <c r="E208" s="4">
        <v>3</v>
      </c>
    </row>
    <row r="209" spans="1:5" ht="36.75" customHeight="1" x14ac:dyDescent="0.25">
      <c r="A209" s="166" t="s">
        <v>89</v>
      </c>
      <c r="B209" s="166"/>
      <c r="C209" s="166"/>
      <c r="D209" s="63"/>
      <c r="E209" s="4">
        <v>3</v>
      </c>
    </row>
    <row r="210" spans="1:5" ht="36.75" customHeight="1" x14ac:dyDescent="0.25">
      <c r="A210" s="166" t="s">
        <v>90</v>
      </c>
      <c r="B210" s="166"/>
      <c r="C210" s="166"/>
      <c r="D210" s="63"/>
      <c r="E210" s="4">
        <v>3</v>
      </c>
    </row>
    <row r="211" spans="1:5" ht="36.75" customHeight="1" x14ac:dyDescent="0.25">
      <c r="A211" s="166" t="s">
        <v>91</v>
      </c>
      <c r="B211" s="166"/>
      <c r="C211" s="166"/>
      <c r="D211" s="63"/>
      <c r="E211" s="4">
        <v>3</v>
      </c>
    </row>
    <row r="212" spans="1:5" ht="36.75" customHeight="1" x14ac:dyDescent="0.25">
      <c r="A212" s="166" t="s">
        <v>92</v>
      </c>
      <c r="B212" s="166"/>
      <c r="C212" s="166"/>
      <c r="D212" s="63"/>
      <c r="E212" s="4">
        <v>3</v>
      </c>
    </row>
    <row r="213" spans="1:5" ht="36.75" customHeight="1" x14ac:dyDescent="0.25">
      <c r="A213" s="166" t="s">
        <v>93</v>
      </c>
      <c r="B213" s="166"/>
      <c r="C213" s="166"/>
      <c r="D213" s="63"/>
      <c r="E213" s="4">
        <v>3</v>
      </c>
    </row>
    <row r="214" spans="1:5" ht="36.75" customHeight="1" x14ac:dyDescent="0.25">
      <c r="A214" s="95" t="s">
        <v>165</v>
      </c>
      <c r="B214" s="95"/>
      <c r="C214" s="95"/>
      <c r="D214" s="9">
        <f>SUM(D201:D213)</f>
        <v>0</v>
      </c>
      <c r="E214" s="4">
        <f>SUM(E201:E213)</f>
        <v>39</v>
      </c>
    </row>
    <row r="215" spans="1:5" ht="36.75" customHeight="1" thickBot="1" x14ac:dyDescent="0.3">
      <c r="A215" s="41" t="s">
        <v>14</v>
      </c>
      <c r="B215" s="96" t="s">
        <v>376</v>
      </c>
      <c r="C215" s="96"/>
      <c r="D215" s="96"/>
    </row>
    <row r="216" spans="1:5" ht="36.75" customHeight="1" x14ac:dyDescent="0.25">
      <c r="A216" s="214" t="s">
        <v>177</v>
      </c>
      <c r="B216" s="215"/>
      <c r="C216" s="28" t="s">
        <v>127</v>
      </c>
      <c r="D216" s="46" t="s">
        <v>142</v>
      </c>
    </row>
    <row r="217" spans="1:5" ht="36.75" customHeight="1" thickBot="1" x14ac:dyDescent="0.3">
      <c r="A217" s="205"/>
      <c r="B217" s="206"/>
      <c r="C217" s="29">
        <f>D214</f>
        <v>0</v>
      </c>
      <c r="D217" s="21">
        <f>C217/39*100</f>
        <v>0</v>
      </c>
    </row>
    <row r="218" spans="1:5" ht="36.75" customHeight="1" thickBot="1" x14ac:dyDescent="0.3">
      <c r="A218" s="241"/>
      <c r="B218" s="225"/>
      <c r="C218" s="225"/>
      <c r="D218" s="226"/>
    </row>
    <row r="219" spans="1:5" ht="36.75" customHeight="1" x14ac:dyDescent="0.25">
      <c r="A219" s="214" t="s">
        <v>94</v>
      </c>
      <c r="B219" s="215"/>
      <c r="C219" s="28" t="s">
        <v>128</v>
      </c>
      <c r="D219" s="42" t="s">
        <v>147</v>
      </c>
    </row>
    <row r="220" spans="1:5" ht="36.75" customHeight="1" thickBot="1" x14ac:dyDescent="0.3">
      <c r="A220" s="205"/>
      <c r="B220" s="206"/>
      <c r="C220" s="37">
        <f>C171+C181+C197+C217</f>
        <v>0</v>
      </c>
      <c r="D220" s="35">
        <f>C220/87*100</f>
        <v>0</v>
      </c>
      <c r="E220" s="4">
        <f>E168+E178+E194+E214</f>
        <v>87</v>
      </c>
    </row>
    <row r="221" spans="1:5" ht="36.75" customHeight="1" thickBot="1" x14ac:dyDescent="0.3">
      <c r="A221" s="220"/>
      <c r="B221" s="221"/>
      <c r="C221" s="221"/>
      <c r="D221" s="222"/>
    </row>
    <row r="222" spans="1:5" ht="36.75" customHeight="1" x14ac:dyDescent="0.25">
      <c r="A222" s="237" t="s">
        <v>421</v>
      </c>
      <c r="B222" s="237"/>
      <c r="C222" s="237"/>
      <c r="D222" s="237"/>
    </row>
    <row r="223" spans="1:5" ht="65.25" customHeight="1" x14ac:dyDescent="0.25">
      <c r="A223" s="213" t="s">
        <v>408</v>
      </c>
      <c r="B223" s="213"/>
      <c r="C223" s="213"/>
      <c r="D223" s="213"/>
    </row>
    <row r="224" spans="1:5" ht="36.75" customHeight="1" x14ac:dyDescent="0.25">
      <c r="A224" s="188" t="s">
        <v>422</v>
      </c>
      <c r="B224" s="188"/>
      <c r="C224" s="188"/>
      <c r="D224" s="17" t="s">
        <v>28</v>
      </c>
    </row>
    <row r="225" spans="1:5" ht="36.75" customHeight="1" x14ac:dyDescent="0.25">
      <c r="A225" s="188" t="s">
        <v>406</v>
      </c>
      <c r="B225" s="188"/>
      <c r="C225" s="188"/>
      <c r="D225" s="23" t="s">
        <v>10</v>
      </c>
    </row>
    <row r="226" spans="1:5" ht="36.75" customHeight="1" x14ac:dyDescent="0.25">
      <c r="A226" s="242" t="s">
        <v>409</v>
      </c>
      <c r="B226" s="243"/>
      <c r="C226" s="244"/>
      <c r="D226" s="63"/>
      <c r="E226" s="4">
        <v>3</v>
      </c>
    </row>
    <row r="227" spans="1:5" ht="36.75" customHeight="1" x14ac:dyDescent="0.25">
      <c r="A227" s="242" t="s">
        <v>410</v>
      </c>
      <c r="B227" s="243"/>
      <c r="C227" s="244"/>
      <c r="D227" s="63"/>
      <c r="E227" s="4">
        <v>3</v>
      </c>
    </row>
    <row r="228" spans="1:5" ht="36.75" customHeight="1" x14ac:dyDescent="0.25">
      <c r="A228" s="242" t="s">
        <v>411</v>
      </c>
      <c r="B228" s="243"/>
      <c r="C228" s="244"/>
      <c r="D228" s="63"/>
      <c r="E228" s="4">
        <v>3</v>
      </c>
    </row>
    <row r="229" spans="1:5" ht="36.75" customHeight="1" x14ac:dyDescent="0.25">
      <c r="A229" s="242" t="s">
        <v>412</v>
      </c>
      <c r="B229" s="243"/>
      <c r="C229" s="244"/>
      <c r="D229" s="63"/>
      <c r="E229" s="4">
        <v>3</v>
      </c>
    </row>
    <row r="230" spans="1:5" ht="36.75" customHeight="1" x14ac:dyDescent="0.25">
      <c r="A230" s="242" t="s">
        <v>413</v>
      </c>
      <c r="B230" s="243"/>
      <c r="C230" s="244"/>
      <c r="D230" s="63"/>
      <c r="E230" s="4">
        <v>3</v>
      </c>
    </row>
    <row r="231" spans="1:5" ht="36.75" customHeight="1" x14ac:dyDescent="0.25">
      <c r="A231" s="242" t="s">
        <v>414</v>
      </c>
      <c r="B231" s="243"/>
      <c r="C231" s="244"/>
      <c r="D231" s="63"/>
      <c r="E231" s="4">
        <v>3</v>
      </c>
    </row>
    <row r="232" spans="1:5" ht="36.75" customHeight="1" x14ac:dyDescent="0.25">
      <c r="A232" s="242" t="s">
        <v>415</v>
      </c>
      <c r="B232" s="243"/>
      <c r="C232" s="244"/>
      <c r="D232" s="63"/>
      <c r="E232" s="4">
        <v>3</v>
      </c>
    </row>
    <row r="233" spans="1:5" ht="36.75" customHeight="1" x14ac:dyDescent="0.25">
      <c r="A233" s="242" t="s">
        <v>416</v>
      </c>
      <c r="B233" s="243"/>
      <c r="C233" s="244"/>
      <c r="D233" s="63"/>
      <c r="E233" s="4">
        <v>3</v>
      </c>
    </row>
    <row r="234" spans="1:5" ht="36.75" customHeight="1" x14ac:dyDescent="0.25">
      <c r="A234" s="242" t="s">
        <v>417</v>
      </c>
      <c r="B234" s="243"/>
      <c r="C234" s="244"/>
      <c r="D234" s="63"/>
      <c r="E234" s="4">
        <v>3</v>
      </c>
    </row>
    <row r="235" spans="1:5" ht="36.75" customHeight="1" x14ac:dyDescent="0.25">
      <c r="A235" s="242" t="s">
        <v>418</v>
      </c>
      <c r="B235" s="243"/>
      <c r="C235" s="244"/>
      <c r="D235" s="63"/>
      <c r="E235" s="4">
        <v>3</v>
      </c>
    </row>
    <row r="236" spans="1:5" ht="36.75" customHeight="1" x14ac:dyDescent="0.25">
      <c r="A236" s="242" t="s">
        <v>419</v>
      </c>
      <c r="B236" s="243"/>
      <c r="C236" s="244"/>
      <c r="D236" s="63"/>
      <c r="E236" s="4">
        <v>3</v>
      </c>
    </row>
    <row r="237" spans="1:5" ht="36.75" customHeight="1" x14ac:dyDescent="0.25">
      <c r="A237" s="95" t="s">
        <v>166</v>
      </c>
      <c r="B237" s="95"/>
      <c r="C237" s="95"/>
      <c r="D237" s="9">
        <f>SUM(D226:D236)</f>
        <v>0</v>
      </c>
      <c r="E237" s="4">
        <f>SUM(E226:E236)</f>
        <v>33</v>
      </c>
    </row>
    <row r="238" spans="1:5" ht="36.75" customHeight="1" thickBot="1" x14ac:dyDescent="0.3">
      <c r="A238" s="19" t="s">
        <v>14</v>
      </c>
      <c r="B238" s="96" t="s">
        <v>376</v>
      </c>
      <c r="C238" s="96"/>
      <c r="D238" s="96"/>
    </row>
    <row r="239" spans="1:5" ht="36.75" customHeight="1" x14ac:dyDescent="0.25">
      <c r="A239" s="203" t="s">
        <v>423</v>
      </c>
      <c r="B239" s="204"/>
      <c r="C239" s="28" t="s">
        <v>127</v>
      </c>
      <c r="D239" s="46" t="s">
        <v>142</v>
      </c>
    </row>
    <row r="240" spans="1:5" ht="36.75" customHeight="1" thickBot="1" x14ac:dyDescent="0.3">
      <c r="A240" s="205"/>
      <c r="B240" s="206"/>
      <c r="C240" s="29">
        <f>D237</f>
        <v>0</v>
      </c>
      <c r="D240" s="21">
        <f>C240/33*100</f>
        <v>0</v>
      </c>
    </row>
    <row r="241" spans="1:5" ht="36.75" customHeight="1" thickBot="1" x14ac:dyDescent="0.3">
      <c r="A241" s="30"/>
      <c r="B241" s="225"/>
      <c r="C241" s="225"/>
      <c r="D241" s="226"/>
    </row>
    <row r="242" spans="1:5" ht="36.75" customHeight="1" x14ac:dyDescent="0.25">
      <c r="A242" s="214" t="s">
        <v>95</v>
      </c>
      <c r="B242" s="215"/>
      <c r="C242" s="28" t="s">
        <v>128</v>
      </c>
      <c r="D242" s="42" t="s">
        <v>147</v>
      </c>
    </row>
    <row r="243" spans="1:5" ht="36.75" customHeight="1" thickBot="1" x14ac:dyDescent="0.3">
      <c r="A243" s="205"/>
      <c r="B243" s="206"/>
      <c r="C243" s="34">
        <f>C240</f>
        <v>0</v>
      </c>
      <c r="D243" s="35">
        <f>C243/33*100</f>
        <v>0</v>
      </c>
    </row>
    <row r="244" spans="1:5" ht="36.75" customHeight="1" thickBot="1" x14ac:dyDescent="0.3">
      <c r="A244" s="245"/>
      <c r="B244" s="245"/>
      <c r="C244" s="245"/>
      <c r="D244" s="245"/>
    </row>
    <row r="245" spans="1:5" ht="36.75" customHeight="1" x14ac:dyDescent="0.25">
      <c r="A245" s="237" t="s">
        <v>96</v>
      </c>
      <c r="B245" s="237"/>
      <c r="C245" s="237"/>
      <c r="D245" s="237"/>
    </row>
    <row r="246" spans="1:5" ht="56.25" customHeight="1" x14ac:dyDescent="0.25">
      <c r="A246" s="213" t="s">
        <v>119</v>
      </c>
      <c r="B246" s="213"/>
      <c r="C246" s="213"/>
      <c r="D246" s="213"/>
    </row>
    <row r="247" spans="1:5" ht="36.75" customHeight="1" x14ac:dyDescent="0.25">
      <c r="A247" s="188" t="s">
        <v>150</v>
      </c>
      <c r="B247" s="188"/>
      <c r="C247" s="188"/>
      <c r="D247" s="17" t="s">
        <v>28</v>
      </c>
    </row>
    <row r="248" spans="1:5" ht="36.75" customHeight="1" x14ac:dyDescent="0.25">
      <c r="A248" s="188" t="s">
        <v>125</v>
      </c>
      <c r="B248" s="188"/>
      <c r="C248" s="188"/>
      <c r="D248" s="23" t="s">
        <v>10</v>
      </c>
    </row>
    <row r="249" spans="1:5" ht="36.75" customHeight="1" x14ac:dyDescent="0.25">
      <c r="A249" s="166" t="s">
        <v>97</v>
      </c>
      <c r="B249" s="166"/>
      <c r="C249" s="166"/>
      <c r="D249" s="63"/>
      <c r="E249" s="4">
        <v>3</v>
      </c>
    </row>
    <row r="250" spans="1:5" ht="36.75" customHeight="1" x14ac:dyDescent="0.25">
      <c r="A250" s="166" t="s">
        <v>98</v>
      </c>
      <c r="B250" s="166"/>
      <c r="C250" s="166"/>
      <c r="D250" s="63"/>
      <c r="E250" s="4">
        <v>3</v>
      </c>
    </row>
    <row r="251" spans="1:5" ht="36.75" customHeight="1" x14ac:dyDescent="0.25">
      <c r="A251" s="95" t="s">
        <v>167</v>
      </c>
      <c r="B251" s="95"/>
      <c r="C251" s="95"/>
      <c r="D251" s="9">
        <f>SUM(D249:D250)</f>
        <v>0</v>
      </c>
      <c r="E251" s="4">
        <f>SUM(E249:E250)</f>
        <v>6</v>
      </c>
    </row>
    <row r="252" spans="1:5" ht="36.75" customHeight="1" thickBot="1" x14ac:dyDescent="0.3">
      <c r="A252" s="31" t="s">
        <v>14</v>
      </c>
      <c r="B252" s="96" t="s">
        <v>376</v>
      </c>
      <c r="C252" s="96"/>
      <c r="D252" s="96"/>
    </row>
    <row r="253" spans="1:5" ht="36.75" customHeight="1" x14ac:dyDescent="0.25">
      <c r="A253" s="214" t="s">
        <v>178</v>
      </c>
      <c r="B253" s="215"/>
      <c r="C253" s="28" t="s">
        <v>127</v>
      </c>
      <c r="D253" s="46" t="s">
        <v>142</v>
      </c>
    </row>
    <row r="254" spans="1:5" ht="36.75" customHeight="1" thickBot="1" x14ac:dyDescent="0.3">
      <c r="A254" s="205"/>
      <c r="B254" s="206"/>
      <c r="C254" s="57">
        <f>D251</f>
        <v>0</v>
      </c>
      <c r="D254" s="21">
        <f>C254/6*100</f>
        <v>0</v>
      </c>
    </row>
    <row r="255" spans="1:5" ht="36.75" customHeight="1" thickBot="1" x14ac:dyDescent="0.3">
      <c r="A255" s="217"/>
      <c r="B255" s="218"/>
      <c r="C255" s="218"/>
      <c r="D255" s="219"/>
    </row>
    <row r="256" spans="1:5" ht="36.75" customHeight="1" x14ac:dyDescent="0.25">
      <c r="A256" s="214" t="s">
        <v>120</v>
      </c>
      <c r="B256" s="215"/>
      <c r="C256" s="28" t="s">
        <v>128</v>
      </c>
      <c r="D256" s="42" t="s">
        <v>147</v>
      </c>
    </row>
    <row r="257" spans="1:5" ht="36.75" customHeight="1" thickBot="1" x14ac:dyDescent="0.3">
      <c r="A257" s="205"/>
      <c r="B257" s="206"/>
      <c r="C257" s="37">
        <f>C254</f>
        <v>0</v>
      </c>
      <c r="D257" s="35">
        <f>C257/6*100</f>
        <v>0</v>
      </c>
    </row>
    <row r="258" spans="1:5" ht="36.75" customHeight="1" thickBot="1" x14ac:dyDescent="0.3">
      <c r="A258" s="220"/>
      <c r="B258" s="221"/>
      <c r="C258" s="221"/>
      <c r="D258" s="222"/>
    </row>
    <row r="259" spans="1:5" ht="36.75" customHeight="1" thickBot="1" x14ac:dyDescent="0.3">
      <c r="A259" s="275" t="s">
        <v>121</v>
      </c>
      <c r="B259" s="276"/>
      <c r="C259" s="38" t="s">
        <v>116</v>
      </c>
      <c r="D259" s="39" t="s">
        <v>143</v>
      </c>
      <c r="E259" s="4">
        <f>E109+E125+E137+E152+E168+E178+E194+E214+E237+E251</f>
        <v>225</v>
      </c>
    </row>
    <row r="260" spans="1:5" ht="36.75" customHeight="1" x14ac:dyDescent="0.25">
      <c r="A260" s="254" t="s">
        <v>377</v>
      </c>
      <c r="B260" s="255"/>
      <c r="C260" s="273">
        <f>C158+C220+C243+C257</f>
        <v>0</v>
      </c>
      <c r="D260" s="258">
        <f>C260/225*100</f>
        <v>0</v>
      </c>
    </row>
    <row r="261" spans="1:5" ht="36.75" customHeight="1" thickBot="1" x14ac:dyDescent="0.3">
      <c r="A261" s="178" t="s">
        <v>378</v>
      </c>
      <c r="B261" s="179"/>
      <c r="C261" s="274"/>
      <c r="D261" s="259"/>
    </row>
    <row r="262" spans="1:5" ht="36.75" customHeight="1" thickBot="1" x14ac:dyDescent="0.3">
      <c r="A262" s="241"/>
      <c r="B262" s="225"/>
      <c r="C262" s="225"/>
      <c r="D262" s="226"/>
    </row>
    <row r="263" spans="1:5" ht="36.75" customHeight="1" thickBot="1" x14ac:dyDescent="0.3">
      <c r="A263" s="106" t="s">
        <v>149</v>
      </c>
      <c r="B263" s="106"/>
      <c r="C263" s="106"/>
      <c r="D263" s="106"/>
    </row>
    <row r="264" spans="1:5" ht="36.75" customHeight="1" thickBot="1" x14ac:dyDescent="0.3">
      <c r="A264" s="238" t="s">
        <v>8</v>
      </c>
      <c r="B264" s="238"/>
      <c r="C264" s="238"/>
      <c r="D264" s="238"/>
    </row>
    <row r="265" spans="1:5" ht="36.75" customHeight="1" x14ac:dyDescent="0.25">
      <c r="A265" s="246" t="s">
        <v>99</v>
      </c>
      <c r="B265" s="247"/>
      <c r="C265" s="247" t="s">
        <v>100</v>
      </c>
      <c r="D265" s="252"/>
    </row>
    <row r="266" spans="1:5" ht="36.75" customHeight="1" x14ac:dyDescent="0.25">
      <c r="A266" s="248" t="s">
        <v>101</v>
      </c>
      <c r="B266" s="249"/>
      <c r="C266" s="116" t="s">
        <v>102</v>
      </c>
      <c r="D266" s="117"/>
    </row>
    <row r="267" spans="1:5" ht="36.75" customHeight="1" thickBot="1" x14ac:dyDescent="0.3">
      <c r="A267" s="250" t="s">
        <v>103</v>
      </c>
      <c r="B267" s="251"/>
      <c r="C267" s="103" t="s">
        <v>104</v>
      </c>
      <c r="D267" s="104"/>
    </row>
    <row r="268" spans="1:5" ht="36.75" customHeight="1" thickBot="1" x14ac:dyDescent="0.3">
      <c r="A268" s="180" t="s">
        <v>168</v>
      </c>
      <c r="B268" s="180"/>
      <c r="C268" s="180"/>
      <c r="D268" s="180"/>
    </row>
    <row r="269" spans="1:5" ht="36.75" customHeight="1" thickBot="1" x14ac:dyDescent="0.3">
      <c r="A269" s="54" t="s">
        <v>105</v>
      </c>
      <c r="B269" s="55" t="s">
        <v>106</v>
      </c>
      <c r="C269" s="55" t="s">
        <v>169</v>
      </c>
      <c r="D269" s="56" t="s">
        <v>170</v>
      </c>
    </row>
    <row r="270" spans="1:5" ht="36.75" customHeight="1" x14ac:dyDescent="0.25">
      <c r="A270" s="51" t="s">
        <v>107</v>
      </c>
      <c r="B270" s="52">
        <v>1</v>
      </c>
      <c r="C270" s="52" t="e">
        <f>C62</f>
        <v>#VALUE!</v>
      </c>
      <c r="D270" s="53" t="e">
        <f>D62</f>
        <v>#VALUE!</v>
      </c>
    </row>
    <row r="271" spans="1:5" ht="36.75" customHeight="1" x14ac:dyDescent="0.25">
      <c r="A271" s="48" t="s">
        <v>108</v>
      </c>
      <c r="B271" s="32">
        <v>1</v>
      </c>
      <c r="C271" s="32">
        <f>C82</f>
        <v>0</v>
      </c>
      <c r="D271" s="49">
        <f>D82</f>
        <v>0</v>
      </c>
    </row>
    <row r="272" spans="1:5" ht="36.75" customHeight="1" thickBot="1" x14ac:dyDescent="0.3">
      <c r="A272" s="50" t="s">
        <v>109</v>
      </c>
      <c r="B272" s="20">
        <v>3</v>
      </c>
      <c r="C272" s="20">
        <f>C260</f>
        <v>0</v>
      </c>
      <c r="D272" s="21">
        <f>D260</f>
        <v>0</v>
      </c>
    </row>
    <row r="273" spans="1:4" ht="36.75" customHeight="1" thickBot="1" x14ac:dyDescent="0.3">
      <c r="A273" s="227"/>
      <c r="B273" s="227"/>
      <c r="C273" s="227"/>
      <c r="D273" s="227"/>
    </row>
    <row r="274" spans="1:4" ht="47.1" customHeight="1" thickBot="1" x14ac:dyDescent="0.3">
      <c r="A274" s="228" t="s">
        <v>110</v>
      </c>
      <c r="B274" s="228"/>
      <c r="C274" s="83" t="e">
        <f>IF(D274&gt;50,"SATISFATÓRIO","INSATISFATÓRIO")</f>
        <v>#VALUE!</v>
      </c>
      <c r="D274" s="84" t="e">
        <f>((C270/12*1)+(C271/30*1)+(C272/225*3))/5*100</f>
        <v>#VALUE!</v>
      </c>
    </row>
    <row r="275" spans="1:4" ht="36.75" customHeight="1" thickBot="1" x14ac:dyDescent="0.3">
      <c r="A275" s="229"/>
      <c r="B275" s="229"/>
      <c r="C275" s="229"/>
      <c r="D275" s="229"/>
    </row>
    <row r="276" spans="1:4" ht="36.75" customHeight="1" x14ac:dyDescent="0.25">
      <c r="A276" s="230" t="s">
        <v>148</v>
      </c>
      <c r="B276" s="230"/>
      <c r="C276" s="230"/>
      <c r="D276" s="230"/>
    </row>
    <row r="277" spans="1:4" ht="36.75" customHeight="1" x14ac:dyDescent="0.25">
      <c r="A277" s="211" t="s">
        <v>111</v>
      </c>
      <c r="B277" s="211"/>
      <c r="C277" s="211"/>
      <c r="D277" s="211"/>
    </row>
    <row r="278" spans="1:4" ht="36.75" customHeight="1" thickBot="1" x14ac:dyDescent="0.3">
      <c r="A278" s="231"/>
      <c r="B278" s="231"/>
      <c r="C278" s="231"/>
      <c r="D278" s="231"/>
    </row>
    <row r="279" spans="1:4" ht="36.75" customHeight="1" x14ac:dyDescent="0.25">
      <c r="A279" s="232" t="s">
        <v>112</v>
      </c>
      <c r="B279" s="232"/>
      <c r="C279" s="232"/>
      <c r="D279" s="232"/>
    </row>
    <row r="280" spans="1:4" ht="36.75" customHeight="1" thickBot="1" x14ac:dyDescent="0.3">
      <c r="A280" s="272"/>
      <c r="B280" s="272"/>
      <c r="C280" s="272"/>
      <c r="D280" s="272"/>
    </row>
    <row r="281" spans="1:4" ht="36.75" customHeight="1" x14ac:dyDescent="0.25">
      <c r="A281" s="216" t="s">
        <v>183</v>
      </c>
      <c r="B281" s="216"/>
      <c r="C281" s="216"/>
      <c r="D281" s="216"/>
    </row>
    <row r="282" spans="1:4" ht="36.75" customHeight="1" thickBot="1" x14ac:dyDescent="0.3">
      <c r="A282" s="65" t="s">
        <v>184</v>
      </c>
      <c r="B282" s="70"/>
      <c r="C282" s="66" t="s">
        <v>115</v>
      </c>
      <c r="D282" s="71"/>
    </row>
  </sheetData>
  <sheetProtection formatRows="0"/>
  <mergeCells count="275">
    <mergeCell ref="A1:D1"/>
    <mergeCell ref="A2:D2"/>
    <mergeCell ref="A3:D3"/>
    <mergeCell ref="A4:D4"/>
    <mergeCell ref="A5:D5"/>
    <mergeCell ref="B6:D6"/>
    <mergeCell ref="B13:D13"/>
    <mergeCell ref="B14:D14"/>
    <mergeCell ref="A16:D16"/>
    <mergeCell ref="B15:D15"/>
    <mergeCell ref="B17:D17"/>
    <mergeCell ref="A19:D19"/>
    <mergeCell ref="A21:D21"/>
    <mergeCell ref="A7:D7"/>
    <mergeCell ref="A8:D8"/>
    <mergeCell ref="A9:D9"/>
    <mergeCell ref="B10:D10"/>
    <mergeCell ref="B11:D11"/>
    <mergeCell ref="B12:D12"/>
    <mergeCell ref="B20:D20"/>
    <mergeCell ref="B18:D18"/>
    <mergeCell ref="A26:B26"/>
    <mergeCell ref="C26:D26"/>
    <mergeCell ref="A27:B27"/>
    <mergeCell ref="C27:D27"/>
    <mergeCell ref="A28:B28"/>
    <mergeCell ref="C28:D28"/>
    <mergeCell ref="A22:D22"/>
    <mergeCell ref="A23:D23"/>
    <mergeCell ref="A24:B24"/>
    <mergeCell ref="C24:D24"/>
    <mergeCell ref="A25:B25"/>
    <mergeCell ref="C25:D25"/>
    <mergeCell ref="A35:C35"/>
    <mergeCell ref="A36:C36"/>
    <mergeCell ref="A37:C37"/>
    <mergeCell ref="B38:D38"/>
    <mergeCell ref="A39:C39"/>
    <mergeCell ref="A40:C40"/>
    <mergeCell ref="A29:D29"/>
    <mergeCell ref="A30:D30"/>
    <mergeCell ref="A31:D31"/>
    <mergeCell ref="A32:C32"/>
    <mergeCell ref="A33:C33"/>
    <mergeCell ref="A34:C34"/>
    <mergeCell ref="A47:C47"/>
    <mergeCell ref="A48:C48"/>
    <mergeCell ref="A49:C49"/>
    <mergeCell ref="A50:C50"/>
    <mergeCell ref="A51:C51"/>
    <mergeCell ref="B52:D52"/>
    <mergeCell ref="A41:C41"/>
    <mergeCell ref="A42:C42"/>
    <mergeCell ref="A43:C43"/>
    <mergeCell ref="A44:C44"/>
    <mergeCell ref="B45:D45"/>
    <mergeCell ref="A46:C46"/>
    <mergeCell ref="B59:D59"/>
    <mergeCell ref="A60:D60"/>
    <mergeCell ref="A61:B61"/>
    <mergeCell ref="A62:B62"/>
    <mergeCell ref="C62:C63"/>
    <mergeCell ref="D62:D63"/>
    <mergeCell ref="A63:B63"/>
    <mergeCell ref="A53:C53"/>
    <mergeCell ref="A54:C54"/>
    <mergeCell ref="A55:C55"/>
    <mergeCell ref="A56:C56"/>
    <mergeCell ref="A57:C57"/>
    <mergeCell ref="A58:C58"/>
    <mergeCell ref="A70:C70"/>
    <mergeCell ref="A71:C71"/>
    <mergeCell ref="A72:C72"/>
    <mergeCell ref="A73:C73"/>
    <mergeCell ref="A74:C74"/>
    <mergeCell ref="A75:C75"/>
    <mergeCell ref="A64:D64"/>
    <mergeCell ref="A65:D65"/>
    <mergeCell ref="A66:D66"/>
    <mergeCell ref="A67:C67"/>
    <mergeCell ref="A68:C68"/>
    <mergeCell ref="A69:C69"/>
    <mergeCell ref="A76:C76"/>
    <mergeCell ref="A77:C77"/>
    <mergeCell ref="B79:D79"/>
    <mergeCell ref="A80:D80"/>
    <mergeCell ref="A81:B81"/>
    <mergeCell ref="A82:B82"/>
    <mergeCell ref="C82:C83"/>
    <mergeCell ref="D82:D83"/>
    <mergeCell ref="A83:B83"/>
    <mergeCell ref="A90:D90"/>
    <mergeCell ref="A91:D91"/>
    <mergeCell ref="A92:D92"/>
    <mergeCell ref="A93:D93"/>
    <mergeCell ref="A94:C94"/>
    <mergeCell ref="A95:C95"/>
    <mergeCell ref="A84:D84"/>
    <mergeCell ref="A85:D85"/>
    <mergeCell ref="A86:D86"/>
    <mergeCell ref="A87:D87"/>
    <mergeCell ref="A88:D88"/>
    <mergeCell ref="A89:D89"/>
    <mergeCell ref="A102:C102"/>
    <mergeCell ref="A103:C103"/>
    <mergeCell ref="A104:C104"/>
    <mergeCell ref="A105:C105"/>
    <mergeCell ref="A106:C106"/>
    <mergeCell ref="A107:C107"/>
    <mergeCell ref="A96:C96"/>
    <mergeCell ref="A97:C97"/>
    <mergeCell ref="A98:C98"/>
    <mergeCell ref="A99:C99"/>
    <mergeCell ref="A100:C100"/>
    <mergeCell ref="A101:C101"/>
    <mergeCell ref="A115:C115"/>
    <mergeCell ref="A116:C116"/>
    <mergeCell ref="A117:C117"/>
    <mergeCell ref="A118:C118"/>
    <mergeCell ref="A119:C119"/>
    <mergeCell ref="A120:C120"/>
    <mergeCell ref="A108:C108"/>
    <mergeCell ref="A109:C109"/>
    <mergeCell ref="B110:D110"/>
    <mergeCell ref="A111:B112"/>
    <mergeCell ref="A113:D113"/>
    <mergeCell ref="A114:D114"/>
    <mergeCell ref="A127:B128"/>
    <mergeCell ref="A129:D129"/>
    <mergeCell ref="A130:D130"/>
    <mergeCell ref="A131:C131"/>
    <mergeCell ref="A132:C132"/>
    <mergeCell ref="A133:C133"/>
    <mergeCell ref="A121:C121"/>
    <mergeCell ref="A122:C122"/>
    <mergeCell ref="A123:C123"/>
    <mergeCell ref="A124:C124"/>
    <mergeCell ref="A125:C125"/>
    <mergeCell ref="B126:D126"/>
    <mergeCell ref="A142:C142"/>
    <mergeCell ref="A143:C143"/>
    <mergeCell ref="A144:C144"/>
    <mergeCell ref="A145:C145"/>
    <mergeCell ref="A146:C146"/>
    <mergeCell ref="A147:C147"/>
    <mergeCell ref="A134:C134"/>
    <mergeCell ref="A136:C136"/>
    <mergeCell ref="A137:C137"/>
    <mergeCell ref="B138:D138"/>
    <mergeCell ref="A139:B140"/>
    <mergeCell ref="A141:D141"/>
    <mergeCell ref="A135:C135"/>
    <mergeCell ref="A154:B155"/>
    <mergeCell ref="A157:B158"/>
    <mergeCell ref="A159:D159"/>
    <mergeCell ref="A160:D160"/>
    <mergeCell ref="A161:D161"/>
    <mergeCell ref="A162:C162"/>
    <mergeCell ref="A148:C148"/>
    <mergeCell ref="A149:C149"/>
    <mergeCell ref="A150:C150"/>
    <mergeCell ref="A151:C151"/>
    <mergeCell ref="A152:C152"/>
    <mergeCell ref="B153:D153"/>
    <mergeCell ref="B169:D169"/>
    <mergeCell ref="A170:B171"/>
    <mergeCell ref="A172:D172"/>
    <mergeCell ref="A173:C173"/>
    <mergeCell ref="A174:C174"/>
    <mergeCell ref="A175:C175"/>
    <mergeCell ref="A163:C163"/>
    <mergeCell ref="A164:C164"/>
    <mergeCell ref="A165:C165"/>
    <mergeCell ref="A166:C166"/>
    <mergeCell ref="A167:C167"/>
    <mergeCell ref="A168:C168"/>
    <mergeCell ref="A183:C183"/>
    <mergeCell ref="A184:C184"/>
    <mergeCell ref="A185:C185"/>
    <mergeCell ref="A186:C186"/>
    <mergeCell ref="A187:C187"/>
    <mergeCell ref="A188:C188"/>
    <mergeCell ref="A176:C176"/>
    <mergeCell ref="A177:C177"/>
    <mergeCell ref="A178:C178"/>
    <mergeCell ref="B179:D179"/>
    <mergeCell ref="A180:B181"/>
    <mergeCell ref="A182:D182"/>
    <mergeCell ref="B195:D195"/>
    <mergeCell ref="A196:B197"/>
    <mergeCell ref="A198:D198"/>
    <mergeCell ref="A199:C199"/>
    <mergeCell ref="A200:C200"/>
    <mergeCell ref="A201:C201"/>
    <mergeCell ref="A189:C189"/>
    <mergeCell ref="A190:C190"/>
    <mergeCell ref="A191:C191"/>
    <mergeCell ref="A192:C192"/>
    <mergeCell ref="A193:C193"/>
    <mergeCell ref="A194:C194"/>
    <mergeCell ref="A208:C208"/>
    <mergeCell ref="A209:C209"/>
    <mergeCell ref="A210:C210"/>
    <mergeCell ref="A211:C211"/>
    <mergeCell ref="A212:C212"/>
    <mergeCell ref="A213:C213"/>
    <mergeCell ref="A202:C202"/>
    <mergeCell ref="A203:C203"/>
    <mergeCell ref="A204:C204"/>
    <mergeCell ref="A205:C205"/>
    <mergeCell ref="A206:C206"/>
    <mergeCell ref="A207:C207"/>
    <mergeCell ref="A222:D222"/>
    <mergeCell ref="A223:D223"/>
    <mergeCell ref="A224:C224"/>
    <mergeCell ref="A225:C225"/>
    <mergeCell ref="A226:C226"/>
    <mergeCell ref="A227:C227"/>
    <mergeCell ref="A214:C214"/>
    <mergeCell ref="B215:D215"/>
    <mergeCell ref="A216:B217"/>
    <mergeCell ref="A218:D218"/>
    <mergeCell ref="A219:B220"/>
    <mergeCell ref="A221:D221"/>
    <mergeCell ref="B238:D238"/>
    <mergeCell ref="A239:B240"/>
    <mergeCell ref="B241:D241"/>
    <mergeCell ref="A242:B243"/>
    <mergeCell ref="A244:D244"/>
    <mergeCell ref="A245:D245"/>
    <mergeCell ref="A228:C228"/>
    <mergeCell ref="A229:C229"/>
    <mergeCell ref="A230:C230"/>
    <mergeCell ref="A231:C231"/>
    <mergeCell ref="A236:C236"/>
    <mergeCell ref="A237:C237"/>
    <mergeCell ref="A232:C232"/>
    <mergeCell ref="A233:C233"/>
    <mergeCell ref="A234:C234"/>
    <mergeCell ref="A235:C235"/>
    <mergeCell ref="B252:D252"/>
    <mergeCell ref="A253:B254"/>
    <mergeCell ref="A255:D255"/>
    <mergeCell ref="A256:B257"/>
    <mergeCell ref="A258:D258"/>
    <mergeCell ref="A259:B259"/>
    <mergeCell ref="A246:D246"/>
    <mergeCell ref="A247:C247"/>
    <mergeCell ref="A248:C248"/>
    <mergeCell ref="A249:C249"/>
    <mergeCell ref="A250:C250"/>
    <mergeCell ref="A251:C251"/>
    <mergeCell ref="A264:D264"/>
    <mergeCell ref="A265:B265"/>
    <mergeCell ref="C265:D265"/>
    <mergeCell ref="A266:B266"/>
    <mergeCell ref="C266:D266"/>
    <mergeCell ref="A267:B267"/>
    <mergeCell ref="C267:D267"/>
    <mergeCell ref="A260:B260"/>
    <mergeCell ref="C260:C261"/>
    <mergeCell ref="D260:D261"/>
    <mergeCell ref="A261:B261"/>
    <mergeCell ref="A262:D262"/>
    <mergeCell ref="A263:D263"/>
    <mergeCell ref="A278:D278"/>
    <mergeCell ref="A279:D279"/>
    <mergeCell ref="A280:D280"/>
    <mergeCell ref="A281:D281"/>
    <mergeCell ref="A268:D268"/>
    <mergeCell ref="A273:D273"/>
    <mergeCell ref="A274:B274"/>
    <mergeCell ref="A275:D275"/>
    <mergeCell ref="A276:D276"/>
    <mergeCell ref="A277:D277"/>
  </mergeCells>
  <conditionalFormatting sqref="C274">
    <cfRule type="containsText" dxfId="7" priority="4" operator="containsText" text="INSATISFATÓRIO">
      <formula>NOT(ISERROR(SEARCH("INSATISFATÓRIO",C274)))</formula>
    </cfRule>
  </conditionalFormatting>
  <conditionalFormatting sqref="D274">
    <cfRule type="cellIs" dxfId="6" priority="1" operator="between">
      <formula>0</formula>
      <formula>50</formula>
    </cfRule>
    <cfRule type="cellIs" dxfId="5" priority="2" operator="between">
      <formula>0</formula>
      <formula>50</formula>
    </cfRule>
    <cfRule type="cellIs" dxfId="4" priority="3" operator="between">
      <formula>0</formula>
      <formula>50</formula>
    </cfRule>
  </conditionalFormatting>
  <pageMargins left="0.51181102362204722" right="0.51181102362204722" top="0.78740157480314965" bottom="0.78740157480314965" header="0.31496062992125984" footer="0.31496062992125984"/>
  <pageSetup paperSize="9" scale="64"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DADOS!$A$43:$A$176</xm:f>
          </x14:formula1>
          <xm:sqref>B15</xm:sqref>
        </x14:dataValidation>
        <x14:dataValidation type="list" allowBlank="1" showInputMessage="1" showErrorMessage="1" xr:uid="{00000000-0002-0000-0200-000001000000}">
          <x14:formula1>
            <xm:f>DADOS!$A$2:$A$5</xm:f>
          </x14:formula1>
          <xm:sqref>D249:D250 D68:D77 D96:D108 D117:D124 D133:D136 D144:D151 D164:D167 D175:D177 D185:D193 D201:D213 D226:D236</xm:sqref>
        </x14:dataValidation>
        <x14:dataValidation type="list" allowBlank="1" showInputMessage="1" showErrorMessage="1" xr:uid="{00000000-0002-0000-0200-000002000000}">
          <x14:formula1>
            <xm:f>DADOS!$A$1</xm:f>
          </x14:formula1>
          <xm:sqref>D54:D57 D33:D36 D40:D43 D47:D50</xm:sqref>
        </x14:dataValidation>
        <x14:dataValidation type="list" allowBlank="1" showInputMessage="1" showErrorMessage="1" xr:uid="{00000000-0002-0000-0200-000003000000}">
          <x14:formula1>
            <xm:f>DADOS!$A$8:$A$40</xm:f>
          </x14:formula1>
          <xm:sqref>B14:D14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97"/>
  <sheetViews>
    <sheetView view="pageBreakPreview" zoomScaleNormal="126" zoomScaleSheetLayoutView="100" workbookViewId="0">
      <selection activeCell="D214" sqref="D214"/>
    </sheetView>
  </sheetViews>
  <sheetFormatPr defaultColWidth="8.85546875" defaultRowHeight="29.25" customHeight="1" x14ac:dyDescent="0.25"/>
  <cols>
    <col min="1" max="1" width="34" style="1" customWidth="1"/>
    <col min="2" max="2" width="34" style="2" customWidth="1"/>
    <col min="3" max="3" width="34" style="1" customWidth="1"/>
    <col min="4" max="4" width="34" style="3" customWidth="1"/>
    <col min="5" max="5" width="24.140625" style="4" hidden="1" customWidth="1"/>
  </cols>
  <sheetData>
    <row r="1" spans="1:10" ht="39.950000000000003" customHeight="1" x14ac:dyDescent="0.25">
      <c r="A1" s="253" t="s">
        <v>430</v>
      </c>
      <c r="B1" s="253"/>
      <c r="C1" s="253"/>
      <c r="D1" s="253"/>
    </row>
    <row r="2" spans="1:10" ht="39.950000000000003" customHeight="1" thickBot="1" x14ac:dyDescent="0.3">
      <c r="A2" s="118" t="s">
        <v>428</v>
      </c>
      <c r="B2" s="118"/>
      <c r="C2" s="118"/>
      <c r="D2" s="118"/>
    </row>
    <row r="3" spans="1:10" ht="30" customHeight="1" thickBot="1" x14ac:dyDescent="0.3">
      <c r="A3" s="119" t="s">
        <v>179</v>
      </c>
      <c r="B3" s="119"/>
      <c r="C3" s="119"/>
      <c r="D3" s="119"/>
      <c r="J3" s="94"/>
    </row>
    <row r="4" spans="1:10" ht="30" customHeight="1" thickBot="1" x14ac:dyDescent="0.3">
      <c r="A4" s="303"/>
      <c r="B4" s="303"/>
      <c r="C4" s="303"/>
      <c r="D4" s="303"/>
    </row>
    <row r="5" spans="1:10" ht="29.25" customHeight="1" thickBot="1" x14ac:dyDescent="0.3">
      <c r="A5" s="302" t="s">
        <v>126</v>
      </c>
      <c r="B5" s="302"/>
      <c r="C5" s="302"/>
      <c r="D5" s="302"/>
    </row>
    <row r="6" spans="1:10" ht="29.25" customHeight="1" thickBot="1" x14ac:dyDescent="0.3">
      <c r="A6" s="58" t="s">
        <v>0</v>
      </c>
      <c r="B6" s="126" t="s">
        <v>2</v>
      </c>
      <c r="C6" s="127"/>
      <c r="D6" s="128"/>
    </row>
    <row r="7" spans="1:10" ht="15" customHeight="1" thickBot="1" x14ac:dyDescent="0.3">
      <c r="A7" s="298"/>
      <c r="B7" s="298"/>
      <c r="C7" s="298"/>
      <c r="D7" s="298"/>
    </row>
    <row r="8" spans="1:10" ht="29.25" customHeight="1" thickBot="1" x14ac:dyDescent="0.3">
      <c r="A8" s="141" t="s">
        <v>129</v>
      </c>
      <c r="B8" s="142"/>
      <c r="C8" s="142"/>
      <c r="D8" s="143"/>
    </row>
    <row r="9" spans="1:10" ht="29.25" customHeight="1" x14ac:dyDescent="0.25">
      <c r="A9" s="299" t="s">
        <v>130</v>
      </c>
      <c r="B9" s="300"/>
      <c r="C9" s="300"/>
      <c r="D9" s="301"/>
    </row>
    <row r="10" spans="1:10" ht="29.25" customHeight="1" x14ac:dyDescent="0.25">
      <c r="A10" s="33" t="s">
        <v>3</v>
      </c>
      <c r="B10" s="146"/>
      <c r="C10" s="146"/>
      <c r="D10" s="147"/>
    </row>
    <row r="11" spans="1:10" ht="29.25" customHeight="1" x14ac:dyDescent="0.25">
      <c r="A11" s="33" t="s">
        <v>4</v>
      </c>
      <c r="B11" s="146"/>
      <c r="C11" s="146"/>
      <c r="D11" s="147"/>
    </row>
    <row r="12" spans="1:10" ht="29.25" customHeight="1" x14ac:dyDescent="0.25">
      <c r="A12" s="33" t="s">
        <v>132</v>
      </c>
      <c r="B12" s="148" t="s">
        <v>424</v>
      </c>
      <c r="C12" s="149"/>
      <c r="D12" s="150"/>
    </row>
    <row r="13" spans="1:10" ht="29.25" customHeight="1" x14ac:dyDescent="0.25">
      <c r="A13" s="45" t="s">
        <v>134</v>
      </c>
      <c r="B13" s="327"/>
      <c r="C13" s="328"/>
      <c r="D13" s="329"/>
    </row>
    <row r="14" spans="1:10" ht="29.25" customHeight="1" x14ac:dyDescent="0.25">
      <c r="A14" s="93" t="s">
        <v>401</v>
      </c>
      <c r="B14" s="330" t="s">
        <v>363</v>
      </c>
      <c r="C14" s="330"/>
      <c r="D14" s="331"/>
    </row>
    <row r="15" spans="1:10" ht="29.25" customHeight="1" thickBot="1" x14ac:dyDescent="0.3">
      <c r="A15" s="40" t="s">
        <v>5</v>
      </c>
      <c r="B15" s="332" t="s">
        <v>369</v>
      </c>
      <c r="C15" s="333"/>
      <c r="D15" s="334"/>
    </row>
    <row r="16" spans="1:10" ht="29.25" customHeight="1" x14ac:dyDescent="0.25">
      <c r="A16" s="137" t="s">
        <v>133</v>
      </c>
      <c r="B16" s="137"/>
      <c r="C16" s="137"/>
      <c r="D16" s="137"/>
    </row>
    <row r="17" spans="1:5" ht="29.25" customHeight="1" x14ac:dyDescent="0.25">
      <c r="A17" s="74" t="s">
        <v>6</v>
      </c>
      <c r="B17" s="295"/>
      <c r="C17" s="295"/>
      <c r="D17" s="296"/>
    </row>
    <row r="18" spans="1:5" ht="29.25" customHeight="1" thickBot="1" x14ac:dyDescent="0.3">
      <c r="A18" s="75" t="s">
        <v>131</v>
      </c>
      <c r="B18" s="129" t="s">
        <v>425</v>
      </c>
      <c r="C18" s="130"/>
      <c r="D18" s="131"/>
    </row>
    <row r="19" spans="1:5" ht="29.25" customHeight="1" x14ac:dyDescent="0.25">
      <c r="A19" s="297" t="s">
        <v>7</v>
      </c>
      <c r="B19" s="297"/>
      <c r="C19" s="297"/>
      <c r="D19" s="297"/>
    </row>
    <row r="20" spans="1:5" ht="29.25" customHeight="1" thickBot="1" x14ac:dyDescent="0.3">
      <c r="A20" s="6" t="s">
        <v>429</v>
      </c>
      <c r="B20" s="132"/>
      <c r="C20" s="133"/>
      <c r="D20" s="134"/>
    </row>
    <row r="21" spans="1:5" ht="15" customHeight="1" thickBot="1" x14ac:dyDescent="0.3">
      <c r="A21" s="154"/>
      <c r="B21" s="154"/>
      <c r="C21" s="154"/>
      <c r="D21" s="154"/>
    </row>
    <row r="22" spans="1:5" ht="29.25" customHeight="1" thickBot="1" x14ac:dyDescent="0.3">
      <c r="A22" s="155" t="s">
        <v>8</v>
      </c>
      <c r="B22" s="155"/>
      <c r="C22" s="155"/>
      <c r="D22" s="155"/>
    </row>
    <row r="23" spans="1:5" ht="29.25" customHeight="1" thickBot="1" x14ac:dyDescent="0.3">
      <c r="A23" s="107" t="s">
        <v>136</v>
      </c>
      <c r="B23" s="107"/>
      <c r="C23" s="107"/>
      <c r="D23" s="107"/>
    </row>
    <row r="24" spans="1:5" ht="29.25" customHeight="1" thickBot="1" x14ac:dyDescent="0.3">
      <c r="A24" s="156" t="s">
        <v>9</v>
      </c>
      <c r="B24" s="157"/>
      <c r="C24" s="157" t="s">
        <v>10</v>
      </c>
      <c r="D24" s="158"/>
    </row>
    <row r="25" spans="1:5" ht="29.25" customHeight="1" x14ac:dyDescent="0.25">
      <c r="A25" s="159" t="s">
        <v>402</v>
      </c>
      <c r="B25" s="160"/>
      <c r="C25" s="112">
        <v>0</v>
      </c>
      <c r="D25" s="113"/>
    </row>
    <row r="26" spans="1:5" ht="29.25" customHeight="1" x14ac:dyDescent="0.25">
      <c r="A26" s="114" t="s">
        <v>13</v>
      </c>
      <c r="B26" s="115"/>
      <c r="C26" s="116">
        <v>1</v>
      </c>
      <c r="D26" s="117"/>
    </row>
    <row r="27" spans="1:5" ht="29.25" customHeight="1" x14ac:dyDescent="0.25">
      <c r="A27" s="114" t="s">
        <v>12</v>
      </c>
      <c r="B27" s="115"/>
      <c r="C27" s="116">
        <v>2</v>
      </c>
      <c r="D27" s="117"/>
    </row>
    <row r="28" spans="1:5" ht="29.25" customHeight="1" thickBot="1" x14ac:dyDescent="0.3">
      <c r="A28" s="109" t="s">
        <v>11</v>
      </c>
      <c r="B28" s="110"/>
      <c r="C28" s="103">
        <v>3</v>
      </c>
      <c r="D28" s="104"/>
    </row>
    <row r="29" spans="1:5" ht="15" customHeight="1" thickBot="1" x14ac:dyDescent="0.3">
      <c r="A29" s="105"/>
      <c r="B29" s="105"/>
      <c r="C29" s="105"/>
      <c r="D29" s="105"/>
      <c r="E29" s="5"/>
    </row>
    <row r="30" spans="1:5" ht="29.25" customHeight="1" thickBot="1" x14ac:dyDescent="0.3">
      <c r="A30" s="106" t="s">
        <v>145</v>
      </c>
      <c r="B30" s="106"/>
      <c r="C30" s="106"/>
      <c r="D30" s="106"/>
      <c r="E30" s="5"/>
    </row>
    <row r="31" spans="1:5" ht="52.5" customHeight="1" thickBot="1" x14ac:dyDescent="0.3">
      <c r="A31" s="294" t="s">
        <v>188</v>
      </c>
      <c r="B31" s="294"/>
      <c r="C31" s="294"/>
      <c r="D31" s="294"/>
      <c r="E31" s="5"/>
    </row>
    <row r="32" spans="1:5" ht="27" customHeight="1" x14ac:dyDescent="0.25">
      <c r="A32" s="102" t="s">
        <v>383</v>
      </c>
      <c r="B32" s="102"/>
      <c r="C32" s="102"/>
      <c r="D32" s="90" t="s">
        <v>10</v>
      </c>
      <c r="E32" s="5"/>
    </row>
    <row r="33" spans="1:5" ht="29.25" customHeight="1" x14ac:dyDescent="0.25">
      <c r="A33" s="99" t="s">
        <v>384</v>
      </c>
      <c r="B33" s="100"/>
      <c r="C33" s="101"/>
      <c r="D33" s="61"/>
    </row>
    <row r="34" spans="1:5" ht="29.25" customHeight="1" x14ac:dyDescent="0.25">
      <c r="A34" s="99" t="s">
        <v>394</v>
      </c>
      <c r="B34" s="100"/>
      <c r="C34" s="101"/>
      <c r="D34" s="61"/>
    </row>
    <row r="35" spans="1:5" ht="29.25" customHeight="1" x14ac:dyDescent="0.25">
      <c r="A35" s="99" t="s">
        <v>395</v>
      </c>
      <c r="B35" s="100"/>
      <c r="C35" s="101"/>
      <c r="D35" s="61"/>
    </row>
    <row r="36" spans="1:5" ht="29.25" customHeight="1" x14ac:dyDescent="0.25">
      <c r="A36" s="99" t="s">
        <v>385</v>
      </c>
      <c r="B36" s="100"/>
      <c r="C36" s="101"/>
      <c r="D36" s="61"/>
    </row>
    <row r="37" spans="1:5" ht="29.25" customHeight="1" x14ac:dyDescent="0.25">
      <c r="A37" s="95" t="s">
        <v>153</v>
      </c>
      <c r="B37" s="95"/>
      <c r="C37" s="95"/>
      <c r="D37" s="9" t="str">
        <f>IF(COUNTIF($D33:$D36,"x") &lt; 2,IF(D33="x",0,IF(D34="x",1,IF(D35="x",2,IF(D36="x",3,"-")))),"ERRO - Escolher apenas UMA opção")</f>
        <v>-</v>
      </c>
      <c r="E37" s="4">
        <v>3</v>
      </c>
    </row>
    <row r="38" spans="1:5" ht="80.25" customHeight="1" thickBot="1" x14ac:dyDescent="0.3">
      <c r="A38" s="10" t="s">
        <v>14</v>
      </c>
      <c r="B38" s="96" t="s">
        <v>376</v>
      </c>
      <c r="C38" s="96"/>
      <c r="D38" s="96"/>
    </row>
    <row r="39" spans="1:5" ht="29.25" customHeight="1" x14ac:dyDescent="0.25">
      <c r="A39" s="102" t="s">
        <v>386</v>
      </c>
      <c r="B39" s="102"/>
      <c r="C39" s="102"/>
      <c r="D39" s="90" t="s">
        <v>10</v>
      </c>
    </row>
    <row r="40" spans="1:5" ht="29.25" customHeight="1" x14ac:dyDescent="0.25">
      <c r="A40" s="108" t="s">
        <v>193</v>
      </c>
      <c r="B40" s="108"/>
      <c r="C40" s="108"/>
      <c r="D40" s="61"/>
    </row>
    <row r="41" spans="1:5" ht="29.25" customHeight="1" x14ac:dyDescent="0.25">
      <c r="A41" s="108" t="s">
        <v>192</v>
      </c>
      <c r="B41" s="108"/>
      <c r="C41" s="108"/>
      <c r="D41" s="61"/>
    </row>
    <row r="42" spans="1:5" ht="29.25" customHeight="1" x14ac:dyDescent="0.25">
      <c r="A42" s="108" t="s">
        <v>191</v>
      </c>
      <c r="B42" s="108"/>
      <c r="C42" s="108"/>
      <c r="D42" s="61"/>
    </row>
    <row r="43" spans="1:5" ht="29.25" customHeight="1" x14ac:dyDescent="0.25">
      <c r="A43" s="108" t="s">
        <v>190</v>
      </c>
      <c r="B43" s="108"/>
      <c r="C43" s="108"/>
      <c r="D43" s="61"/>
    </row>
    <row r="44" spans="1:5" ht="29.25" customHeight="1" x14ac:dyDescent="0.25">
      <c r="A44" s="95" t="s">
        <v>154</v>
      </c>
      <c r="B44" s="95"/>
      <c r="C44" s="95"/>
      <c r="D44" s="9" t="str">
        <f>IF(COUNTIF($D40:$D43,"x") &lt; 2,IF(D40="x",0,IF(D41="x",1,IF(D42="x",2,IF(D43="x",3,"-")))),"ERRO - Escolher apenas UMA opção")</f>
        <v>-</v>
      </c>
      <c r="E44" s="4">
        <v>3</v>
      </c>
    </row>
    <row r="45" spans="1:5" ht="80.25" customHeight="1" thickBot="1" x14ac:dyDescent="0.3">
      <c r="A45" s="10" t="s">
        <v>14</v>
      </c>
      <c r="B45" s="96" t="s">
        <v>376</v>
      </c>
      <c r="C45" s="96"/>
      <c r="D45" s="96"/>
    </row>
    <row r="46" spans="1:5" ht="29.25" customHeight="1" x14ac:dyDescent="0.25">
      <c r="A46" s="97" t="s">
        <v>389</v>
      </c>
      <c r="B46" s="97"/>
      <c r="C46" s="97"/>
      <c r="D46" s="89" t="s">
        <v>10</v>
      </c>
    </row>
    <row r="47" spans="1:5" ht="30" customHeight="1" x14ac:dyDescent="0.25">
      <c r="A47" s="98" t="s">
        <v>398</v>
      </c>
      <c r="B47" s="98"/>
      <c r="C47" s="98"/>
      <c r="D47" s="61"/>
      <c r="E47" s="7"/>
    </row>
    <row r="48" spans="1:5" ht="31.5" customHeight="1" x14ac:dyDescent="0.25">
      <c r="A48" s="98" t="s">
        <v>397</v>
      </c>
      <c r="B48" s="98"/>
      <c r="C48" s="98"/>
      <c r="D48" s="61"/>
      <c r="E48" s="7"/>
    </row>
    <row r="49" spans="1:5" ht="26.25" customHeight="1" x14ac:dyDescent="0.25">
      <c r="A49" s="98" t="s">
        <v>387</v>
      </c>
      <c r="B49" s="98"/>
      <c r="C49" s="98"/>
      <c r="D49" s="61"/>
      <c r="E49" s="7"/>
    </row>
    <row r="50" spans="1:5" ht="26.25" customHeight="1" x14ac:dyDescent="0.25">
      <c r="A50" s="98" t="s">
        <v>388</v>
      </c>
      <c r="B50" s="98"/>
      <c r="C50" s="98"/>
      <c r="D50" s="61"/>
      <c r="E50" s="7"/>
    </row>
    <row r="51" spans="1:5" ht="26.25" customHeight="1" x14ac:dyDescent="0.25">
      <c r="A51" s="95" t="s">
        <v>155</v>
      </c>
      <c r="B51" s="95"/>
      <c r="C51" s="95"/>
      <c r="D51" s="9" t="str">
        <f>IF(COUNTIF($D47:$D50,"x") &lt; 2,IF(D47="x",0,IF(D48="x",1,IF(D49="x",2,IF(D50="x",3,"-")))),"ERRO - Escolher apenas UMA opção")</f>
        <v>-</v>
      </c>
      <c r="E51" s="4">
        <v>3</v>
      </c>
    </row>
    <row r="52" spans="1:5" ht="80.25" customHeight="1" thickBot="1" x14ac:dyDescent="0.3">
      <c r="A52" s="10" t="s">
        <v>14</v>
      </c>
      <c r="B52" s="96" t="s">
        <v>376</v>
      </c>
      <c r="C52" s="96"/>
      <c r="D52" s="96"/>
    </row>
    <row r="53" spans="1:5" ht="29.25" customHeight="1" x14ac:dyDescent="0.25">
      <c r="A53" s="135" t="s">
        <v>15</v>
      </c>
      <c r="B53" s="135"/>
      <c r="C53" s="135"/>
      <c r="D53" s="89" t="s">
        <v>10</v>
      </c>
    </row>
    <row r="54" spans="1:5" ht="27" customHeight="1" x14ac:dyDescent="0.25">
      <c r="A54" s="98" t="s">
        <v>390</v>
      </c>
      <c r="B54" s="98"/>
      <c r="C54" s="98"/>
      <c r="D54" s="61"/>
      <c r="E54" s="7"/>
    </row>
    <row r="55" spans="1:5" ht="26.25" customHeight="1" x14ac:dyDescent="0.25">
      <c r="A55" s="98" t="s">
        <v>391</v>
      </c>
      <c r="B55" s="98"/>
      <c r="C55" s="98"/>
      <c r="D55" s="61"/>
      <c r="E55" s="7"/>
    </row>
    <row r="56" spans="1:5" ht="26.25" customHeight="1" x14ac:dyDescent="0.25">
      <c r="A56" s="98" t="s">
        <v>392</v>
      </c>
      <c r="B56" s="98"/>
      <c r="C56" s="98"/>
      <c r="D56" s="61"/>
      <c r="E56" s="7"/>
    </row>
    <row r="57" spans="1:5" ht="26.25" customHeight="1" x14ac:dyDescent="0.25">
      <c r="A57" s="98" t="s">
        <v>393</v>
      </c>
      <c r="B57" s="98"/>
      <c r="C57" s="98"/>
      <c r="D57" s="61"/>
      <c r="E57" s="7"/>
    </row>
    <row r="58" spans="1:5" ht="26.25" customHeight="1" x14ac:dyDescent="0.25">
      <c r="A58" s="95" t="s">
        <v>156</v>
      </c>
      <c r="B58" s="95"/>
      <c r="C58" s="95"/>
      <c r="D58" s="9" t="str">
        <f>IF(COUNTIF($D54:$D57,"x") &lt; 2,IF(D54="x",0,IF(D55="x",1,IF(D56="x",2,IF(D57="x",3,"-")))),"ERRO - Escolher apenas UMA opção")</f>
        <v>-</v>
      </c>
      <c r="E58" s="4">
        <v>3</v>
      </c>
    </row>
    <row r="59" spans="1:5" ht="80.25" customHeight="1" thickBot="1" x14ac:dyDescent="0.3">
      <c r="A59" s="10" t="s">
        <v>14</v>
      </c>
      <c r="B59" s="96" t="s">
        <v>376</v>
      </c>
      <c r="C59" s="96"/>
      <c r="D59" s="96"/>
    </row>
    <row r="60" spans="1:5" ht="15" customHeight="1" thickBot="1" x14ac:dyDescent="0.3">
      <c r="A60" s="286"/>
      <c r="B60" s="286"/>
      <c r="C60" s="286"/>
      <c r="D60" s="286"/>
      <c r="E60" s="4">
        <f>SUM(E37:E58)</f>
        <v>12</v>
      </c>
    </row>
    <row r="61" spans="1:5" ht="29.25" customHeight="1" thickBot="1" x14ac:dyDescent="0.3">
      <c r="A61" s="283" t="s">
        <v>181</v>
      </c>
      <c r="B61" s="283"/>
      <c r="C61" s="38" t="s">
        <v>116</v>
      </c>
      <c r="D61" s="39" t="s">
        <v>143</v>
      </c>
    </row>
    <row r="62" spans="1:5" ht="33" customHeight="1" x14ac:dyDescent="0.25">
      <c r="A62" s="287" t="s">
        <v>382</v>
      </c>
      <c r="B62" s="288"/>
      <c r="C62" s="335" t="e">
        <f>D37+D44+D51+D58</f>
        <v>#VALUE!</v>
      </c>
      <c r="D62" s="336" t="e">
        <f>C62/12*100</f>
        <v>#VALUE!</v>
      </c>
    </row>
    <row r="63" spans="1:5" ht="33" customHeight="1" thickBot="1" x14ac:dyDescent="0.3">
      <c r="A63" s="163" t="s">
        <v>380</v>
      </c>
      <c r="B63" s="293"/>
      <c r="C63" s="269"/>
      <c r="D63" s="271"/>
    </row>
    <row r="64" spans="1:5" ht="15" customHeight="1" thickBot="1" x14ac:dyDescent="0.3">
      <c r="A64" s="220"/>
      <c r="B64" s="221"/>
      <c r="C64" s="221"/>
      <c r="D64" s="222"/>
    </row>
    <row r="65" spans="1:5" ht="29.25" customHeight="1" thickBot="1" x14ac:dyDescent="0.3">
      <c r="A65" s="106" t="s">
        <v>146</v>
      </c>
      <c r="B65" s="106"/>
      <c r="C65" s="106"/>
      <c r="D65" s="106"/>
    </row>
    <row r="66" spans="1:5" ht="58.5" customHeight="1" thickBot="1" x14ac:dyDescent="0.3">
      <c r="A66" s="165" t="s">
        <v>396</v>
      </c>
      <c r="B66" s="165"/>
      <c r="C66" s="165"/>
      <c r="D66" s="165"/>
    </row>
    <row r="67" spans="1:5" ht="29.25" customHeight="1" x14ac:dyDescent="0.25">
      <c r="A67" s="167" t="s">
        <v>144</v>
      </c>
      <c r="B67" s="168"/>
      <c r="C67" s="169"/>
      <c r="D67" s="47" t="s">
        <v>10</v>
      </c>
    </row>
    <row r="68" spans="1:5" ht="26.25" customHeight="1" x14ac:dyDescent="0.25">
      <c r="A68" s="166" t="s">
        <v>17</v>
      </c>
      <c r="B68" s="166"/>
      <c r="C68" s="166"/>
      <c r="D68" s="62"/>
      <c r="E68" s="4">
        <v>3</v>
      </c>
    </row>
    <row r="69" spans="1:5" ht="30" customHeight="1" x14ac:dyDescent="0.25">
      <c r="A69" s="166" t="s">
        <v>18</v>
      </c>
      <c r="B69" s="166"/>
      <c r="C69" s="166"/>
      <c r="D69" s="62"/>
      <c r="E69" s="4">
        <v>3</v>
      </c>
    </row>
    <row r="70" spans="1:5" ht="26.25" customHeight="1" x14ac:dyDescent="0.25">
      <c r="A70" s="166" t="s">
        <v>19</v>
      </c>
      <c r="B70" s="166"/>
      <c r="C70" s="166"/>
      <c r="D70" s="62"/>
      <c r="E70" s="4">
        <v>3</v>
      </c>
    </row>
    <row r="71" spans="1:5" ht="26.25" customHeight="1" x14ac:dyDescent="0.25">
      <c r="A71" s="166" t="s">
        <v>20</v>
      </c>
      <c r="B71" s="166"/>
      <c r="C71" s="166"/>
      <c r="D71" s="62"/>
      <c r="E71" s="4">
        <v>3</v>
      </c>
    </row>
    <row r="72" spans="1:5" ht="26.25" customHeight="1" x14ac:dyDescent="0.25">
      <c r="A72" s="166" t="s">
        <v>21</v>
      </c>
      <c r="B72" s="166"/>
      <c r="C72" s="166"/>
      <c r="D72" s="62"/>
      <c r="E72" s="4">
        <v>3</v>
      </c>
    </row>
    <row r="73" spans="1:5" ht="26.25" customHeight="1" x14ac:dyDescent="0.25">
      <c r="A73" s="166" t="s">
        <v>22</v>
      </c>
      <c r="B73" s="166"/>
      <c r="C73" s="166"/>
      <c r="D73" s="62"/>
      <c r="E73" s="4">
        <v>3</v>
      </c>
    </row>
    <row r="74" spans="1:5" ht="26.25" customHeight="1" x14ac:dyDescent="0.25">
      <c r="A74" s="166" t="s">
        <v>23</v>
      </c>
      <c r="B74" s="166"/>
      <c r="C74" s="166"/>
      <c r="D74" s="62"/>
      <c r="E74" s="4">
        <v>3</v>
      </c>
    </row>
    <row r="75" spans="1:5" ht="26.25" customHeight="1" x14ac:dyDescent="0.25">
      <c r="A75" s="166" t="s">
        <v>24</v>
      </c>
      <c r="B75" s="166"/>
      <c r="C75" s="166"/>
      <c r="D75" s="62"/>
      <c r="E75" s="4">
        <v>3</v>
      </c>
    </row>
    <row r="76" spans="1:5" ht="26.25" customHeight="1" x14ac:dyDescent="0.25">
      <c r="A76" s="166" t="s">
        <v>25</v>
      </c>
      <c r="B76" s="166"/>
      <c r="C76" s="166"/>
      <c r="D76" s="62"/>
      <c r="E76" s="4">
        <v>3</v>
      </c>
    </row>
    <row r="77" spans="1:5" ht="26.25" customHeight="1" x14ac:dyDescent="0.25">
      <c r="A77" s="166" t="s">
        <v>26</v>
      </c>
      <c r="B77" s="166"/>
      <c r="C77" s="166"/>
      <c r="D77" s="62"/>
      <c r="E77" s="4">
        <v>3</v>
      </c>
    </row>
    <row r="78" spans="1:5" ht="26.25" customHeight="1" x14ac:dyDescent="0.25">
      <c r="A78" s="11"/>
      <c r="B78" s="12"/>
      <c r="C78" s="12" t="s">
        <v>157</v>
      </c>
      <c r="D78" s="13">
        <f>SUM(D68:D77)</f>
        <v>0</v>
      </c>
      <c r="E78" s="4">
        <f>SUM(E68:E77)</f>
        <v>30</v>
      </c>
    </row>
    <row r="79" spans="1:5" ht="80.25" customHeight="1" thickBot="1" x14ac:dyDescent="0.3">
      <c r="A79" s="14" t="s">
        <v>14</v>
      </c>
      <c r="B79" s="96" t="s">
        <v>376</v>
      </c>
      <c r="C79" s="96"/>
      <c r="D79" s="96"/>
    </row>
    <row r="80" spans="1:5" ht="15" customHeight="1" thickBot="1" x14ac:dyDescent="0.3">
      <c r="A80" s="280"/>
      <c r="B80" s="281"/>
      <c r="C80" s="281"/>
      <c r="D80" s="282"/>
    </row>
    <row r="81" spans="1:5" ht="29.25" customHeight="1" thickBot="1" x14ac:dyDescent="0.3">
      <c r="A81" s="283" t="s">
        <v>180</v>
      </c>
      <c r="B81" s="283"/>
      <c r="C81" s="38" t="s">
        <v>116</v>
      </c>
      <c r="D81" s="39" t="s">
        <v>143</v>
      </c>
    </row>
    <row r="82" spans="1:5" ht="33.75" customHeight="1" x14ac:dyDescent="0.25">
      <c r="A82" s="260" t="s">
        <v>379</v>
      </c>
      <c r="B82" s="261"/>
      <c r="C82" s="284">
        <f>D78</f>
        <v>0</v>
      </c>
      <c r="D82" s="285">
        <f>C82/30*100</f>
        <v>0</v>
      </c>
    </row>
    <row r="83" spans="1:5" ht="33.75" customHeight="1" thickBot="1" x14ac:dyDescent="0.3">
      <c r="A83" s="178" t="s">
        <v>380</v>
      </c>
      <c r="B83" s="179"/>
      <c r="C83" s="263"/>
      <c r="D83" s="265"/>
    </row>
    <row r="84" spans="1:5" ht="15" customHeight="1" thickBot="1" x14ac:dyDescent="0.3">
      <c r="A84" s="220"/>
      <c r="B84" s="221"/>
      <c r="C84" s="221"/>
      <c r="D84" s="222"/>
    </row>
    <row r="85" spans="1:5" ht="29.25" customHeight="1" x14ac:dyDescent="0.25">
      <c r="A85" s="216" t="s">
        <v>438</v>
      </c>
      <c r="B85" s="216"/>
      <c r="C85" s="216"/>
      <c r="D85" s="216"/>
    </row>
    <row r="86" spans="1:5" ht="52.5" customHeight="1" x14ac:dyDescent="0.25">
      <c r="A86" s="279" t="s">
        <v>396</v>
      </c>
      <c r="B86" s="184"/>
      <c r="C86" s="184"/>
      <c r="D86" s="185"/>
      <c r="E86" s="15"/>
    </row>
    <row r="87" spans="1:5" ht="23.25" customHeight="1" x14ac:dyDescent="0.25">
      <c r="A87" s="186" t="s">
        <v>372</v>
      </c>
      <c r="B87" s="184"/>
      <c r="C87" s="184"/>
      <c r="D87" s="185"/>
      <c r="E87" s="15"/>
    </row>
    <row r="88" spans="1:5" ht="30" customHeight="1" x14ac:dyDescent="0.25">
      <c r="A88" s="183" t="s">
        <v>373</v>
      </c>
      <c r="B88" s="184"/>
      <c r="C88" s="184"/>
      <c r="D88" s="185"/>
      <c r="E88" s="15"/>
    </row>
    <row r="89" spans="1:5" ht="23.25" customHeight="1" x14ac:dyDescent="0.25">
      <c r="A89" s="183" t="s">
        <v>374</v>
      </c>
      <c r="B89" s="184"/>
      <c r="C89" s="184"/>
      <c r="D89" s="185"/>
      <c r="E89" s="15"/>
    </row>
    <row r="90" spans="1:5" ht="23.25" customHeight="1" x14ac:dyDescent="0.25">
      <c r="A90" s="183" t="s">
        <v>375</v>
      </c>
      <c r="B90" s="184"/>
      <c r="C90" s="184"/>
      <c r="D90" s="185"/>
      <c r="E90" s="15"/>
    </row>
    <row r="91" spans="1:5" ht="23.25" customHeight="1" thickBot="1" x14ac:dyDescent="0.3">
      <c r="A91" s="173" t="s">
        <v>371</v>
      </c>
      <c r="B91" s="174"/>
      <c r="C91" s="174"/>
      <c r="D91" s="175"/>
      <c r="E91" s="15"/>
    </row>
    <row r="92" spans="1:5" ht="29.25" customHeight="1" thickBot="1" x14ac:dyDescent="0.3">
      <c r="A92" s="278" t="s">
        <v>437</v>
      </c>
      <c r="B92" s="278"/>
      <c r="C92" s="278"/>
      <c r="D92" s="278"/>
    </row>
    <row r="93" spans="1:5" ht="47.25" customHeight="1" x14ac:dyDescent="0.25">
      <c r="A93" s="182" t="s">
        <v>27</v>
      </c>
      <c r="B93" s="182"/>
      <c r="C93" s="182"/>
      <c r="D93" s="182"/>
    </row>
    <row r="94" spans="1:5" ht="29.25" customHeight="1" x14ac:dyDescent="0.25">
      <c r="A94" s="187" t="s">
        <v>141</v>
      </c>
      <c r="B94" s="187"/>
      <c r="C94" s="187"/>
      <c r="D94" s="17" t="s">
        <v>28</v>
      </c>
    </row>
    <row r="95" spans="1:5" ht="29.25" customHeight="1" x14ac:dyDescent="0.25">
      <c r="A95" s="188" t="s">
        <v>117</v>
      </c>
      <c r="B95" s="188"/>
      <c r="C95" s="188"/>
      <c r="D95" s="18" t="s">
        <v>10</v>
      </c>
    </row>
    <row r="96" spans="1:5" ht="26.25" customHeight="1" x14ac:dyDescent="0.25">
      <c r="A96" s="166" t="s">
        <v>29</v>
      </c>
      <c r="B96" s="166"/>
      <c r="C96" s="166"/>
      <c r="D96" s="61"/>
      <c r="E96" s="4">
        <v>3</v>
      </c>
    </row>
    <row r="97" spans="1:5" ht="26.25" customHeight="1" x14ac:dyDescent="0.25">
      <c r="A97" s="166" t="s">
        <v>30</v>
      </c>
      <c r="B97" s="166"/>
      <c r="C97" s="166"/>
      <c r="D97" s="61"/>
      <c r="E97" s="4">
        <v>3</v>
      </c>
    </row>
    <row r="98" spans="1:5" ht="26.25" customHeight="1" x14ac:dyDescent="0.25">
      <c r="A98" s="166" t="s">
        <v>31</v>
      </c>
      <c r="B98" s="166"/>
      <c r="C98" s="166"/>
      <c r="D98" s="61"/>
      <c r="E98" s="4">
        <v>3</v>
      </c>
    </row>
    <row r="99" spans="1:5" ht="32.25" customHeight="1" x14ac:dyDescent="0.25">
      <c r="A99" s="176" t="s">
        <v>32</v>
      </c>
      <c r="B99" s="176"/>
      <c r="C99" s="176"/>
      <c r="D99" s="61"/>
      <c r="E99" s="4">
        <v>3</v>
      </c>
    </row>
    <row r="100" spans="1:5" ht="26.25" customHeight="1" x14ac:dyDescent="0.25">
      <c r="A100" s="166" t="s">
        <v>33</v>
      </c>
      <c r="B100" s="166"/>
      <c r="C100" s="166"/>
      <c r="D100" s="61"/>
      <c r="E100" s="4">
        <v>3</v>
      </c>
    </row>
    <row r="101" spans="1:5" ht="26.25" customHeight="1" x14ac:dyDescent="0.25">
      <c r="A101" s="166" t="s">
        <v>34</v>
      </c>
      <c r="B101" s="166"/>
      <c r="C101" s="166"/>
      <c r="D101" s="61"/>
      <c r="E101" s="4">
        <v>3</v>
      </c>
    </row>
    <row r="102" spans="1:5" ht="26.25" customHeight="1" x14ac:dyDescent="0.25">
      <c r="A102" s="166" t="s">
        <v>35</v>
      </c>
      <c r="B102" s="166"/>
      <c r="C102" s="166"/>
      <c r="D102" s="61"/>
      <c r="E102" s="4">
        <v>3</v>
      </c>
    </row>
    <row r="103" spans="1:5" ht="26.25" customHeight="1" x14ac:dyDescent="0.25">
      <c r="A103" s="166" t="s">
        <v>36</v>
      </c>
      <c r="B103" s="166"/>
      <c r="C103" s="166"/>
      <c r="D103" s="61"/>
      <c r="E103" s="4">
        <v>3</v>
      </c>
    </row>
    <row r="104" spans="1:5" ht="26.25" customHeight="1" x14ac:dyDescent="0.25">
      <c r="A104" s="166" t="s">
        <v>37</v>
      </c>
      <c r="B104" s="166"/>
      <c r="C104" s="166"/>
      <c r="D104" s="61"/>
      <c r="E104" s="4">
        <v>3</v>
      </c>
    </row>
    <row r="105" spans="1:5" ht="26.25" customHeight="1" x14ac:dyDescent="0.25">
      <c r="A105" s="166" t="s">
        <v>38</v>
      </c>
      <c r="B105" s="166"/>
      <c r="C105" s="166"/>
      <c r="D105" s="61"/>
      <c r="E105" s="4">
        <v>3</v>
      </c>
    </row>
    <row r="106" spans="1:5" ht="26.25" customHeight="1" x14ac:dyDescent="0.25">
      <c r="A106" s="166" t="s">
        <v>39</v>
      </c>
      <c r="B106" s="166"/>
      <c r="C106" s="166"/>
      <c r="D106" s="61"/>
      <c r="E106" s="4">
        <v>3</v>
      </c>
    </row>
    <row r="107" spans="1:5" ht="26.25" customHeight="1" x14ac:dyDescent="0.25">
      <c r="A107" s="166" t="s">
        <v>40</v>
      </c>
      <c r="B107" s="166"/>
      <c r="C107" s="166"/>
      <c r="D107" s="61"/>
      <c r="E107" s="4">
        <v>3</v>
      </c>
    </row>
    <row r="108" spans="1:5" ht="26.25" customHeight="1" x14ac:dyDescent="0.25">
      <c r="A108" s="166" t="s">
        <v>41</v>
      </c>
      <c r="B108" s="166"/>
      <c r="C108" s="166"/>
      <c r="D108" s="61"/>
      <c r="E108" s="4">
        <v>3</v>
      </c>
    </row>
    <row r="109" spans="1:5" ht="26.25" customHeight="1" x14ac:dyDescent="0.25">
      <c r="A109" s="95" t="s">
        <v>158</v>
      </c>
      <c r="B109" s="95"/>
      <c r="C109" s="95"/>
      <c r="D109" s="9">
        <f>SUM(D96:D108)</f>
        <v>0</v>
      </c>
      <c r="E109" s="4">
        <f>SUM(E96:E108)</f>
        <v>39</v>
      </c>
    </row>
    <row r="110" spans="1:5" ht="80.25" customHeight="1" thickBot="1" x14ac:dyDescent="0.3">
      <c r="A110" s="41" t="s">
        <v>14</v>
      </c>
      <c r="B110" s="96" t="s">
        <v>376</v>
      </c>
      <c r="C110" s="96"/>
      <c r="D110" s="96"/>
    </row>
    <row r="111" spans="1:5" ht="29.25" customHeight="1" x14ac:dyDescent="0.25">
      <c r="A111" s="193" t="s">
        <v>173</v>
      </c>
      <c r="B111" s="194"/>
      <c r="C111" s="28" t="s">
        <v>127</v>
      </c>
      <c r="D111" s="46" t="s">
        <v>142</v>
      </c>
    </row>
    <row r="112" spans="1:5" ht="29.25" customHeight="1" thickBot="1" x14ac:dyDescent="0.3">
      <c r="A112" s="195"/>
      <c r="B112" s="196"/>
      <c r="C112" s="20">
        <f>D109</f>
        <v>0</v>
      </c>
      <c r="D112" s="21">
        <f>C112/39*100</f>
        <v>0</v>
      </c>
    </row>
    <row r="113" spans="1:5" ht="15" customHeight="1" thickBot="1" x14ac:dyDescent="0.3">
      <c r="A113" s="197"/>
      <c r="B113" s="198"/>
      <c r="C113" s="198"/>
      <c r="D113" s="199"/>
    </row>
    <row r="114" spans="1:5" ht="33.75" customHeight="1" thickBot="1" x14ac:dyDescent="0.3">
      <c r="A114" s="189" t="s">
        <v>42</v>
      </c>
      <c r="B114" s="190"/>
      <c r="C114" s="190"/>
      <c r="D114" s="191"/>
    </row>
    <row r="115" spans="1:5" ht="29.25" customHeight="1" x14ac:dyDescent="0.25">
      <c r="A115" s="192" t="s">
        <v>139</v>
      </c>
      <c r="B115" s="192"/>
      <c r="C115" s="192"/>
      <c r="D115" s="18" t="s">
        <v>28</v>
      </c>
    </row>
    <row r="116" spans="1:5" ht="29.25" customHeight="1" x14ac:dyDescent="0.25">
      <c r="A116" s="188" t="s">
        <v>117</v>
      </c>
      <c r="B116" s="188"/>
      <c r="C116" s="188"/>
      <c r="D116" s="18" t="s">
        <v>10</v>
      </c>
    </row>
    <row r="117" spans="1:5" ht="26.25" customHeight="1" x14ac:dyDescent="0.25">
      <c r="A117" s="166" t="s">
        <v>43</v>
      </c>
      <c r="B117" s="166"/>
      <c r="C117" s="166"/>
      <c r="D117" s="63"/>
      <c r="E117" s="22">
        <v>3</v>
      </c>
    </row>
    <row r="118" spans="1:5" ht="31.5" customHeight="1" x14ac:dyDescent="0.25">
      <c r="A118" s="166" t="s">
        <v>44</v>
      </c>
      <c r="B118" s="166"/>
      <c r="C118" s="166"/>
      <c r="D118" s="63"/>
      <c r="E118" s="22">
        <v>3</v>
      </c>
    </row>
    <row r="119" spans="1:5" ht="26.25" customHeight="1" x14ac:dyDescent="0.25">
      <c r="A119" s="166" t="s">
        <v>45</v>
      </c>
      <c r="B119" s="166"/>
      <c r="C119" s="166"/>
      <c r="D119" s="63"/>
      <c r="E119" s="22">
        <v>3</v>
      </c>
    </row>
    <row r="120" spans="1:5" ht="26.25" customHeight="1" x14ac:dyDescent="0.25">
      <c r="A120" s="176" t="s">
        <v>46</v>
      </c>
      <c r="B120" s="176"/>
      <c r="C120" s="176"/>
      <c r="D120" s="63"/>
      <c r="E120" s="22">
        <v>3</v>
      </c>
    </row>
    <row r="121" spans="1:5" ht="26.25" customHeight="1" x14ac:dyDescent="0.25">
      <c r="A121" s="166" t="s">
        <v>47</v>
      </c>
      <c r="B121" s="166"/>
      <c r="C121" s="166"/>
      <c r="D121" s="63"/>
      <c r="E121" s="22">
        <v>3</v>
      </c>
    </row>
    <row r="122" spans="1:5" ht="26.25" customHeight="1" x14ac:dyDescent="0.25">
      <c r="A122" s="166" t="s">
        <v>48</v>
      </c>
      <c r="B122" s="166"/>
      <c r="C122" s="166"/>
      <c r="D122" s="63"/>
      <c r="E122" s="22">
        <v>3</v>
      </c>
    </row>
    <row r="123" spans="1:5" ht="26.25" customHeight="1" x14ac:dyDescent="0.25">
      <c r="A123" s="166" t="s">
        <v>49</v>
      </c>
      <c r="B123" s="166"/>
      <c r="C123" s="166"/>
      <c r="D123" s="63"/>
      <c r="E123" s="22">
        <v>3</v>
      </c>
    </row>
    <row r="124" spans="1:5" ht="26.25" customHeight="1" x14ac:dyDescent="0.25">
      <c r="A124" s="166" t="s">
        <v>50</v>
      </c>
      <c r="B124" s="166"/>
      <c r="C124" s="166"/>
      <c r="D124" s="63"/>
      <c r="E124" s="22">
        <v>3</v>
      </c>
    </row>
    <row r="125" spans="1:5" ht="26.25" customHeight="1" x14ac:dyDescent="0.25">
      <c r="A125" s="95" t="s">
        <v>159</v>
      </c>
      <c r="B125" s="95"/>
      <c r="C125" s="95"/>
      <c r="D125" s="9">
        <f>SUM(D117:D124)</f>
        <v>0</v>
      </c>
      <c r="E125" s="4">
        <f>SUM(E117:E124)</f>
        <v>24</v>
      </c>
    </row>
    <row r="126" spans="1:5" ht="80.25" customHeight="1" thickBot="1" x14ac:dyDescent="0.3">
      <c r="A126" s="41" t="s">
        <v>14</v>
      </c>
      <c r="B126" s="96" t="s">
        <v>376</v>
      </c>
      <c r="C126" s="96"/>
      <c r="D126" s="96"/>
    </row>
    <row r="127" spans="1:5" ht="29.25" customHeight="1" x14ac:dyDescent="0.25">
      <c r="A127" s="233" t="s">
        <v>138</v>
      </c>
      <c r="B127" s="234"/>
      <c r="C127" s="28" t="s">
        <v>127</v>
      </c>
      <c r="D127" s="46" t="s">
        <v>142</v>
      </c>
    </row>
    <row r="128" spans="1:5" ht="29.25" customHeight="1" thickBot="1" x14ac:dyDescent="0.3">
      <c r="A128" s="235"/>
      <c r="B128" s="236"/>
      <c r="C128" s="20">
        <f>D125</f>
        <v>0</v>
      </c>
      <c r="D128" s="21">
        <f>C128/24*100</f>
        <v>0</v>
      </c>
    </row>
    <row r="129" spans="1:5" ht="15" customHeight="1" thickBot="1" x14ac:dyDescent="0.3">
      <c r="A129" s="200"/>
      <c r="B129" s="201"/>
      <c r="C129" s="201"/>
      <c r="D129" s="202"/>
    </row>
    <row r="130" spans="1:5" ht="32.25" customHeight="1" x14ac:dyDescent="0.25">
      <c r="A130" s="277" t="s">
        <v>123</v>
      </c>
      <c r="B130" s="277"/>
      <c r="C130" s="277"/>
      <c r="D130" s="277"/>
    </row>
    <row r="131" spans="1:5" ht="29.25" customHeight="1" x14ac:dyDescent="0.25">
      <c r="A131" s="188" t="s">
        <v>435</v>
      </c>
      <c r="B131" s="188"/>
      <c r="C131" s="188"/>
      <c r="D131" s="17" t="s">
        <v>28</v>
      </c>
    </row>
    <row r="132" spans="1:5" ht="29.25" customHeight="1" x14ac:dyDescent="0.25">
      <c r="A132" s="188" t="s">
        <v>117</v>
      </c>
      <c r="B132" s="188"/>
      <c r="C132" s="188"/>
      <c r="D132" s="18" t="s">
        <v>10</v>
      </c>
    </row>
    <row r="133" spans="1:5" ht="29.25" customHeight="1" x14ac:dyDescent="0.25">
      <c r="A133" s="166" t="s">
        <v>124</v>
      </c>
      <c r="B133" s="166"/>
      <c r="C133" s="166"/>
      <c r="D133" s="63"/>
      <c r="E133" s="4">
        <v>3</v>
      </c>
    </row>
    <row r="134" spans="1:5" ht="26.25" customHeight="1" x14ac:dyDescent="0.25">
      <c r="A134" s="166" t="s">
        <v>431</v>
      </c>
      <c r="B134" s="166"/>
      <c r="C134" s="166"/>
      <c r="D134" s="63"/>
      <c r="E134" s="4">
        <v>3</v>
      </c>
    </row>
    <row r="135" spans="1:5" ht="26.25" customHeight="1" x14ac:dyDescent="0.25">
      <c r="A135" s="208" t="s">
        <v>432</v>
      </c>
      <c r="B135" s="209"/>
      <c r="C135" s="210"/>
      <c r="D135" s="63"/>
      <c r="E135" s="4">
        <v>3</v>
      </c>
    </row>
    <row r="136" spans="1:5" ht="26.25" customHeight="1" x14ac:dyDescent="0.25">
      <c r="A136" s="166" t="s">
        <v>433</v>
      </c>
      <c r="B136" s="166"/>
      <c r="C136" s="166"/>
      <c r="D136" s="63"/>
      <c r="E136" s="4">
        <v>3</v>
      </c>
    </row>
    <row r="137" spans="1:5" ht="29.25" customHeight="1" x14ac:dyDescent="0.25">
      <c r="A137" s="95" t="s">
        <v>160</v>
      </c>
      <c r="B137" s="95"/>
      <c r="C137" s="95"/>
      <c r="D137" s="9">
        <f>SUM(D133:D136)</f>
        <v>0</v>
      </c>
      <c r="E137" s="4">
        <f>SUM(E133:E136)</f>
        <v>12</v>
      </c>
    </row>
    <row r="138" spans="1:5" ht="80.25" customHeight="1" thickBot="1" x14ac:dyDescent="0.3">
      <c r="A138" s="19" t="s">
        <v>14</v>
      </c>
      <c r="B138" s="96" t="s">
        <v>376</v>
      </c>
      <c r="C138" s="96"/>
      <c r="D138" s="96"/>
    </row>
    <row r="139" spans="1:5" ht="29.25" customHeight="1" x14ac:dyDescent="0.25">
      <c r="A139" s="203" t="s">
        <v>172</v>
      </c>
      <c r="B139" s="204"/>
      <c r="C139" s="28" t="s">
        <v>127</v>
      </c>
      <c r="D139" s="46" t="s">
        <v>142</v>
      </c>
    </row>
    <row r="140" spans="1:5" ht="29.25" customHeight="1" thickBot="1" x14ac:dyDescent="0.3">
      <c r="A140" s="205"/>
      <c r="B140" s="206"/>
      <c r="C140" s="20">
        <f>D137</f>
        <v>0</v>
      </c>
      <c r="D140" s="21">
        <f>C140/12*100</f>
        <v>0</v>
      </c>
    </row>
    <row r="141" spans="1:5" ht="32.25" customHeight="1" x14ac:dyDescent="0.25">
      <c r="A141" s="182" t="s">
        <v>122</v>
      </c>
      <c r="B141" s="182"/>
      <c r="C141" s="182"/>
      <c r="D141" s="182"/>
    </row>
    <row r="142" spans="1:5" ht="29.25" customHeight="1" x14ac:dyDescent="0.25">
      <c r="A142" s="188" t="s">
        <v>152</v>
      </c>
      <c r="B142" s="188"/>
      <c r="C142" s="188"/>
      <c r="D142" s="17" t="s">
        <v>28</v>
      </c>
    </row>
    <row r="143" spans="1:5" ht="29.25" customHeight="1" x14ac:dyDescent="0.25">
      <c r="A143" s="188" t="s">
        <v>125</v>
      </c>
      <c r="B143" s="188"/>
      <c r="C143" s="188"/>
      <c r="D143" s="23" t="s">
        <v>10</v>
      </c>
    </row>
    <row r="144" spans="1:5" ht="26.25" customHeight="1" x14ac:dyDescent="0.25">
      <c r="A144" s="166" t="s">
        <v>51</v>
      </c>
      <c r="B144" s="166"/>
      <c r="C144" s="166"/>
      <c r="D144" s="63"/>
      <c r="E144" s="22">
        <v>3</v>
      </c>
    </row>
    <row r="145" spans="1:5" ht="26.25" customHeight="1" x14ac:dyDescent="0.25">
      <c r="A145" s="166" t="s">
        <v>52</v>
      </c>
      <c r="B145" s="166"/>
      <c r="C145" s="166"/>
      <c r="D145" s="63"/>
      <c r="E145" s="22">
        <v>3</v>
      </c>
    </row>
    <row r="146" spans="1:5" ht="29.25" customHeight="1" x14ac:dyDescent="0.25">
      <c r="A146" s="166" t="s">
        <v>53</v>
      </c>
      <c r="B146" s="166"/>
      <c r="C146" s="166"/>
      <c r="D146" s="63"/>
      <c r="E146" s="22">
        <v>3</v>
      </c>
    </row>
    <row r="147" spans="1:5" ht="26.25" customHeight="1" x14ac:dyDescent="0.25">
      <c r="A147" s="176" t="s">
        <v>54</v>
      </c>
      <c r="B147" s="176"/>
      <c r="C147" s="176"/>
      <c r="D147" s="63"/>
      <c r="E147" s="22">
        <v>3</v>
      </c>
    </row>
    <row r="148" spans="1:5" ht="26.25" customHeight="1" x14ac:dyDescent="0.25">
      <c r="A148" s="166" t="s">
        <v>55</v>
      </c>
      <c r="B148" s="166"/>
      <c r="C148" s="166"/>
      <c r="D148" s="63"/>
      <c r="E148" s="22">
        <v>3</v>
      </c>
    </row>
    <row r="149" spans="1:5" ht="26.25" customHeight="1" x14ac:dyDescent="0.25">
      <c r="A149" s="166" t="s">
        <v>56</v>
      </c>
      <c r="B149" s="166"/>
      <c r="C149" s="166"/>
      <c r="D149" s="63"/>
      <c r="E149" s="22">
        <v>3</v>
      </c>
    </row>
    <row r="150" spans="1:5" ht="26.25" customHeight="1" x14ac:dyDescent="0.25">
      <c r="A150" s="166" t="s">
        <v>57</v>
      </c>
      <c r="B150" s="166"/>
      <c r="C150" s="166"/>
      <c r="D150" s="63"/>
      <c r="E150" s="22">
        <v>3</v>
      </c>
    </row>
    <row r="151" spans="1:5" ht="26.25" customHeight="1" x14ac:dyDescent="0.25">
      <c r="A151" s="166" t="s">
        <v>58</v>
      </c>
      <c r="B151" s="166"/>
      <c r="C151" s="166"/>
      <c r="D151" s="63"/>
      <c r="E151" s="22">
        <v>3</v>
      </c>
    </row>
    <row r="152" spans="1:5" ht="26.25" customHeight="1" x14ac:dyDescent="0.25">
      <c r="A152" s="95" t="s">
        <v>161</v>
      </c>
      <c r="B152" s="95"/>
      <c r="C152" s="95"/>
      <c r="D152" s="9">
        <f>SUM(D144:D151)</f>
        <v>0</v>
      </c>
      <c r="E152" s="4">
        <f>SUM(E144:E151)</f>
        <v>24</v>
      </c>
    </row>
    <row r="153" spans="1:5" ht="80.25" customHeight="1" thickBot="1" x14ac:dyDescent="0.3">
      <c r="A153" s="14" t="s">
        <v>14</v>
      </c>
      <c r="B153" s="96" t="s">
        <v>376</v>
      </c>
      <c r="C153" s="96"/>
      <c r="D153" s="96"/>
    </row>
    <row r="154" spans="1:5" ht="29.25" customHeight="1" x14ac:dyDescent="0.25">
      <c r="A154" s="214" t="s">
        <v>171</v>
      </c>
      <c r="B154" s="215"/>
      <c r="C154" s="28" t="s">
        <v>127</v>
      </c>
      <c r="D154" s="46" t="s">
        <v>142</v>
      </c>
    </row>
    <row r="155" spans="1:5" ht="29.25" customHeight="1" thickBot="1" x14ac:dyDescent="0.3">
      <c r="A155" s="205"/>
      <c r="B155" s="206"/>
      <c r="C155" s="20">
        <f>D152</f>
        <v>0</v>
      </c>
      <c r="D155" s="21">
        <f>C155/24*100</f>
        <v>0</v>
      </c>
    </row>
    <row r="156" spans="1:5" ht="15" customHeight="1" thickBot="1" x14ac:dyDescent="0.3">
      <c r="A156" s="24"/>
      <c r="B156" s="25"/>
      <c r="C156" s="26"/>
      <c r="D156" s="27"/>
    </row>
    <row r="157" spans="1:5" ht="29.25" customHeight="1" x14ac:dyDescent="0.25">
      <c r="A157" s="214" t="s">
        <v>59</v>
      </c>
      <c r="B157" s="215"/>
      <c r="C157" s="28" t="s">
        <v>128</v>
      </c>
      <c r="D157" s="42" t="s">
        <v>147</v>
      </c>
    </row>
    <row r="158" spans="1:5" ht="29.25" customHeight="1" thickBot="1" x14ac:dyDescent="0.3">
      <c r="A158" s="205"/>
      <c r="B158" s="206"/>
      <c r="C158" s="36">
        <f>C112+C128+C140+C155</f>
        <v>0</v>
      </c>
      <c r="D158" s="35">
        <f>C158/99*100</f>
        <v>0</v>
      </c>
      <c r="E158" s="4">
        <f>E109+E125+E137+E152</f>
        <v>99</v>
      </c>
    </row>
    <row r="159" spans="1:5" ht="15" customHeight="1" x14ac:dyDescent="0.25">
      <c r="A159" s="211"/>
      <c r="B159" s="211"/>
      <c r="C159" s="211"/>
      <c r="D159" s="211"/>
    </row>
    <row r="160" spans="1:5" ht="29.25" customHeight="1" x14ac:dyDescent="0.25">
      <c r="A160" s="212" t="s">
        <v>60</v>
      </c>
      <c r="B160" s="212"/>
      <c r="C160" s="212"/>
      <c r="D160" s="212"/>
    </row>
    <row r="161" spans="1:5" ht="33.950000000000003" customHeight="1" x14ac:dyDescent="0.25">
      <c r="A161" s="213" t="s">
        <v>61</v>
      </c>
      <c r="B161" s="213"/>
      <c r="C161" s="213"/>
      <c r="D161" s="213"/>
    </row>
    <row r="162" spans="1:5" ht="29.25" customHeight="1" x14ac:dyDescent="0.25">
      <c r="A162" s="188" t="s">
        <v>151</v>
      </c>
      <c r="B162" s="188"/>
      <c r="C162" s="188"/>
      <c r="D162" s="17" t="s">
        <v>28</v>
      </c>
    </row>
    <row r="163" spans="1:5" ht="29.25" customHeight="1" x14ac:dyDescent="0.25">
      <c r="A163" s="188" t="s">
        <v>125</v>
      </c>
      <c r="B163" s="188"/>
      <c r="C163" s="188"/>
      <c r="D163" s="23" t="s">
        <v>10</v>
      </c>
    </row>
    <row r="164" spans="1:5" ht="26.25" customHeight="1" x14ac:dyDescent="0.25">
      <c r="A164" s="166" t="s">
        <v>62</v>
      </c>
      <c r="B164" s="166"/>
      <c r="C164" s="166"/>
      <c r="D164" s="63"/>
      <c r="E164" s="4">
        <v>3</v>
      </c>
    </row>
    <row r="165" spans="1:5" ht="26.25" customHeight="1" x14ac:dyDescent="0.25">
      <c r="A165" s="166" t="s">
        <v>63</v>
      </c>
      <c r="B165" s="166"/>
      <c r="C165" s="166"/>
      <c r="D165" s="63"/>
      <c r="E165" s="4">
        <v>3</v>
      </c>
    </row>
    <row r="166" spans="1:5" ht="26.25" customHeight="1" x14ac:dyDescent="0.25">
      <c r="A166" s="166" t="s">
        <v>64</v>
      </c>
      <c r="B166" s="166"/>
      <c r="C166" s="166"/>
      <c r="D166" s="63"/>
      <c r="E166" s="4">
        <v>3</v>
      </c>
    </row>
    <row r="167" spans="1:5" ht="26.25" customHeight="1" x14ac:dyDescent="0.25">
      <c r="A167" s="176" t="s">
        <v>65</v>
      </c>
      <c r="B167" s="176"/>
      <c r="C167" s="176"/>
      <c r="D167" s="63"/>
      <c r="E167" s="4">
        <v>3</v>
      </c>
    </row>
    <row r="168" spans="1:5" ht="26.25" customHeight="1" x14ac:dyDescent="0.25">
      <c r="A168" s="95" t="s">
        <v>162</v>
      </c>
      <c r="B168" s="95"/>
      <c r="C168" s="95"/>
      <c r="D168" s="9">
        <f>SUM(D164:D167)</f>
        <v>0</v>
      </c>
      <c r="E168" s="4">
        <f>SUM(E164:E167)</f>
        <v>12</v>
      </c>
    </row>
    <row r="169" spans="1:5" ht="78.95" customHeight="1" thickBot="1" x14ac:dyDescent="0.3">
      <c r="A169" s="43" t="s">
        <v>14</v>
      </c>
      <c r="B169" s="96" t="s">
        <v>376</v>
      </c>
      <c r="C169" s="96"/>
      <c r="D169" s="96"/>
    </row>
    <row r="170" spans="1:5" ht="29.25" customHeight="1" x14ac:dyDescent="0.25">
      <c r="A170" s="214" t="s">
        <v>175</v>
      </c>
      <c r="B170" s="215"/>
      <c r="C170" s="28" t="s">
        <v>127</v>
      </c>
      <c r="D170" s="46" t="s">
        <v>142</v>
      </c>
    </row>
    <row r="171" spans="1:5" ht="29.25" customHeight="1" thickBot="1" x14ac:dyDescent="0.3">
      <c r="A171" s="205"/>
      <c r="B171" s="206"/>
      <c r="C171" s="44">
        <f>D168</f>
        <v>0</v>
      </c>
      <c r="D171" s="21">
        <f>C171/12*100</f>
        <v>0</v>
      </c>
    </row>
    <row r="172" spans="1:5" ht="32.25" customHeight="1" x14ac:dyDescent="0.25">
      <c r="A172" s="182" t="s">
        <v>66</v>
      </c>
      <c r="B172" s="182"/>
      <c r="C172" s="182"/>
      <c r="D172" s="182"/>
    </row>
    <row r="173" spans="1:5" ht="29.25" customHeight="1" x14ac:dyDescent="0.25">
      <c r="A173" s="188" t="s">
        <v>140</v>
      </c>
      <c r="B173" s="188"/>
      <c r="C173" s="188"/>
      <c r="D173" s="17" t="s">
        <v>28</v>
      </c>
    </row>
    <row r="174" spans="1:5" ht="29.25" customHeight="1" x14ac:dyDescent="0.25">
      <c r="A174" s="188" t="s">
        <v>125</v>
      </c>
      <c r="B174" s="188"/>
      <c r="C174" s="188"/>
      <c r="D174" s="23" t="s">
        <v>10</v>
      </c>
    </row>
    <row r="175" spans="1:5" ht="26.25" customHeight="1" x14ac:dyDescent="0.25">
      <c r="A175" s="166" t="s">
        <v>67</v>
      </c>
      <c r="B175" s="166"/>
      <c r="C175" s="166"/>
      <c r="D175" s="64"/>
      <c r="E175" s="4">
        <v>3</v>
      </c>
    </row>
    <row r="176" spans="1:5" ht="26.25" customHeight="1" x14ac:dyDescent="0.25">
      <c r="A176" s="166" t="s">
        <v>68</v>
      </c>
      <c r="B176" s="166"/>
      <c r="C176" s="166"/>
      <c r="D176" s="64"/>
      <c r="E176" s="4">
        <v>3</v>
      </c>
    </row>
    <row r="177" spans="1:5" ht="26.25" customHeight="1" x14ac:dyDescent="0.25">
      <c r="A177" s="166" t="s">
        <v>69</v>
      </c>
      <c r="B177" s="166"/>
      <c r="C177" s="166"/>
      <c r="D177" s="64"/>
      <c r="E177" s="4">
        <v>3</v>
      </c>
    </row>
    <row r="178" spans="1:5" ht="26.25" customHeight="1" x14ac:dyDescent="0.25">
      <c r="A178" s="95" t="s">
        <v>163</v>
      </c>
      <c r="B178" s="95"/>
      <c r="C178" s="95"/>
      <c r="D178" s="9">
        <f>SUM(D175:D177)</f>
        <v>0</v>
      </c>
      <c r="E178" s="4">
        <f>SUM(E175:E177)</f>
        <v>9</v>
      </c>
    </row>
    <row r="179" spans="1:5" ht="80.25" customHeight="1" thickBot="1" x14ac:dyDescent="0.3">
      <c r="A179" s="14" t="s">
        <v>14</v>
      </c>
      <c r="B179" s="96" t="s">
        <v>376</v>
      </c>
      <c r="C179" s="96"/>
      <c r="D179" s="96"/>
    </row>
    <row r="180" spans="1:5" ht="29.25" customHeight="1" x14ac:dyDescent="0.25">
      <c r="A180" s="214" t="s">
        <v>174</v>
      </c>
      <c r="B180" s="215"/>
      <c r="C180" s="28" t="s">
        <v>127</v>
      </c>
      <c r="D180" s="46" t="s">
        <v>142</v>
      </c>
    </row>
    <row r="181" spans="1:5" ht="29.25" customHeight="1" thickBot="1" x14ac:dyDescent="0.3">
      <c r="A181" s="205"/>
      <c r="B181" s="206"/>
      <c r="C181" s="29">
        <f>D178</f>
        <v>0</v>
      </c>
      <c r="D181" s="60">
        <f>C181/9*100</f>
        <v>0</v>
      </c>
    </row>
    <row r="182" spans="1:5" ht="31.5" customHeight="1" x14ac:dyDescent="0.25">
      <c r="A182" s="182" t="s">
        <v>70</v>
      </c>
      <c r="B182" s="182"/>
      <c r="C182" s="182"/>
      <c r="D182" s="182"/>
    </row>
    <row r="183" spans="1:5" ht="29.25" customHeight="1" x14ac:dyDescent="0.25">
      <c r="A183" s="188" t="s">
        <v>404</v>
      </c>
      <c r="B183" s="188"/>
      <c r="C183" s="188"/>
      <c r="D183" s="17" t="s">
        <v>28</v>
      </c>
    </row>
    <row r="184" spans="1:5" ht="29.25" customHeight="1" x14ac:dyDescent="0.25">
      <c r="A184" s="188" t="s">
        <v>117</v>
      </c>
      <c r="B184" s="188"/>
      <c r="C184" s="188"/>
      <c r="D184" s="23" t="s">
        <v>10</v>
      </c>
    </row>
    <row r="185" spans="1:5" ht="26.25" customHeight="1" x14ac:dyDescent="0.25">
      <c r="A185" s="166" t="s">
        <v>71</v>
      </c>
      <c r="B185" s="166"/>
      <c r="C185" s="166"/>
      <c r="D185" s="63"/>
      <c r="E185" s="4">
        <v>3</v>
      </c>
    </row>
    <row r="186" spans="1:5" ht="26.25" customHeight="1" x14ac:dyDescent="0.25">
      <c r="A186" s="166" t="s">
        <v>72</v>
      </c>
      <c r="B186" s="166"/>
      <c r="C186" s="166"/>
      <c r="D186" s="63"/>
      <c r="E186" s="4">
        <v>3</v>
      </c>
    </row>
    <row r="187" spans="1:5" ht="26.25" customHeight="1" x14ac:dyDescent="0.25">
      <c r="A187" s="166" t="s">
        <v>73</v>
      </c>
      <c r="B187" s="166"/>
      <c r="C187" s="166"/>
      <c r="D187" s="63"/>
      <c r="E187" s="4">
        <v>3</v>
      </c>
    </row>
    <row r="188" spans="1:5" ht="26.25" customHeight="1" x14ac:dyDescent="0.25">
      <c r="A188" s="166" t="s">
        <v>74</v>
      </c>
      <c r="B188" s="166"/>
      <c r="C188" s="166"/>
      <c r="D188" s="63"/>
      <c r="E188" s="4">
        <v>3</v>
      </c>
    </row>
    <row r="189" spans="1:5" ht="26.25" customHeight="1" x14ac:dyDescent="0.25">
      <c r="A189" s="166" t="s">
        <v>75</v>
      </c>
      <c r="B189" s="166"/>
      <c r="C189" s="166"/>
      <c r="D189" s="63"/>
      <c r="E189" s="4">
        <v>3</v>
      </c>
    </row>
    <row r="190" spans="1:5" ht="26.25" customHeight="1" x14ac:dyDescent="0.25">
      <c r="A190" s="166" t="s">
        <v>76</v>
      </c>
      <c r="B190" s="166"/>
      <c r="C190" s="166"/>
      <c r="D190" s="63"/>
      <c r="E190" s="4">
        <v>3</v>
      </c>
    </row>
    <row r="191" spans="1:5" ht="26.25" customHeight="1" x14ac:dyDescent="0.25">
      <c r="A191" s="166" t="s">
        <v>77</v>
      </c>
      <c r="B191" s="166"/>
      <c r="C191" s="166"/>
      <c r="D191" s="63"/>
      <c r="E191" s="4">
        <v>3</v>
      </c>
    </row>
    <row r="192" spans="1:5" ht="26.25" customHeight="1" x14ac:dyDescent="0.25">
      <c r="A192" s="166" t="s">
        <v>78</v>
      </c>
      <c r="B192" s="166"/>
      <c r="C192" s="166"/>
      <c r="D192" s="63"/>
      <c r="E192" s="4">
        <v>3</v>
      </c>
    </row>
    <row r="193" spans="1:5" ht="26.25" customHeight="1" x14ac:dyDescent="0.25">
      <c r="A193" s="166" t="s">
        <v>79</v>
      </c>
      <c r="B193" s="166"/>
      <c r="C193" s="166"/>
      <c r="D193" s="63"/>
      <c r="E193" s="4">
        <v>3</v>
      </c>
    </row>
    <row r="194" spans="1:5" ht="26.25" customHeight="1" x14ac:dyDescent="0.25">
      <c r="A194" s="95" t="s">
        <v>164</v>
      </c>
      <c r="B194" s="95"/>
      <c r="C194" s="95"/>
      <c r="D194" s="9">
        <f>SUM(D185:D193)</f>
        <v>0</v>
      </c>
      <c r="E194" s="4">
        <f>SUM(E185:E193)</f>
        <v>27</v>
      </c>
    </row>
    <row r="195" spans="1:5" ht="80.25" customHeight="1" thickBot="1" x14ac:dyDescent="0.3">
      <c r="A195" s="41" t="s">
        <v>14</v>
      </c>
      <c r="B195" s="96" t="s">
        <v>376</v>
      </c>
      <c r="C195" s="96"/>
      <c r="D195" s="96"/>
    </row>
    <row r="196" spans="1:5" ht="29.25" customHeight="1" x14ac:dyDescent="0.25">
      <c r="A196" s="214" t="s">
        <v>176</v>
      </c>
      <c r="B196" s="215"/>
      <c r="C196" s="28" t="s">
        <v>127</v>
      </c>
      <c r="D196" s="46" t="s">
        <v>142</v>
      </c>
    </row>
    <row r="197" spans="1:5" ht="29.25" customHeight="1" thickBot="1" x14ac:dyDescent="0.3">
      <c r="A197" s="205"/>
      <c r="B197" s="206"/>
      <c r="C197" s="20">
        <f>D194</f>
        <v>0</v>
      </c>
      <c r="D197" s="21">
        <f>C197/27*100</f>
        <v>0</v>
      </c>
    </row>
    <row r="198" spans="1:5" ht="31.5" customHeight="1" x14ac:dyDescent="0.25">
      <c r="A198" s="182" t="s">
        <v>80</v>
      </c>
      <c r="B198" s="182"/>
      <c r="C198" s="182"/>
      <c r="D198" s="182"/>
    </row>
    <row r="199" spans="1:5" ht="29.25" customHeight="1" x14ac:dyDescent="0.25">
      <c r="A199" s="188" t="s">
        <v>407</v>
      </c>
      <c r="B199" s="188"/>
      <c r="C199" s="188"/>
      <c r="D199" s="17" t="s">
        <v>28</v>
      </c>
    </row>
    <row r="200" spans="1:5" ht="29.25" customHeight="1" x14ac:dyDescent="0.25">
      <c r="A200" s="188" t="s">
        <v>125</v>
      </c>
      <c r="B200" s="188"/>
      <c r="C200" s="188"/>
      <c r="D200" s="23" t="s">
        <v>10</v>
      </c>
    </row>
    <row r="201" spans="1:5" ht="26.25" customHeight="1" x14ac:dyDescent="0.25">
      <c r="A201" s="166" t="s">
        <v>81</v>
      </c>
      <c r="B201" s="166"/>
      <c r="C201" s="166"/>
      <c r="D201" s="63"/>
      <c r="E201" s="4">
        <v>3</v>
      </c>
    </row>
    <row r="202" spans="1:5" ht="26.25" customHeight="1" x14ac:dyDescent="0.25">
      <c r="A202" s="166" t="s">
        <v>82</v>
      </c>
      <c r="B202" s="166"/>
      <c r="C202" s="166"/>
      <c r="D202" s="63"/>
      <c r="E202" s="4">
        <v>3</v>
      </c>
    </row>
    <row r="203" spans="1:5" ht="26.25" customHeight="1" x14ac:dyDescent="0.25">
      <c r="A203" s="166" t="s">
        <v>83</v>
      </c>
      <c r="B203" s="166"/>
      <c r="C203" s="166"/>
      <c r="D203" s="63"/>
      <c r="E203" s="4">
        <v>3</v>
      </c>
    </row>
    <row r="204" spans="1:5" ht="26.25" customHeight="1" x14ac:dyDescent="0.25">
      <c r="A204" s="166" t="s">
        <v>84</v>
      </c>
      <c r="B204" s="166"/>
      <c r="C204" s="166"/>
      <c r="D204" s="63"/>
      <c r="E204" s="4">
        <v>3</v>
      </c>
    </row>
    <row r="205" spans="1:5" ht="26.25" customHeight="1" x14ac:dyDescent="0.25">
      <c r="A205" s="166" t="s">
        <v>85</v>
      </c>
      <c r="B205" s="166"/>
      <c r="C205" s="166"/>
      <c r="D205" s="63"/>
      <c r="E205" s="4">
        <v>3</v>
      </c>
    </row>
    <row r="206" spans="1:5" ht="26.25" customHeight="1" x14ac:dyDescent="0.25">
      <c r="A206" s="166" t="s">
        <v>86</v>
      </c>
      <c r="B206" s="166"/>
      <c r="C206" s="166"/>
      <c r="D206" s="63"/>
      <c r="E206" s="4">
        <v>3</v>
      </c>
    </row>
    <row r="207" spans="1:5" ht="26.25" customHeight="1" x14ac:dyDescent="0.25">
      <c r="A207" s="166" t="s">
        <v>87</v>
      </c>
      <c r="B207" s="166"/>
      <c r="C207" s="166"/>
      <c r="D207" s="63"/>
      <c r="E207" s="4">
        <v>3</v>
      </c>
    </row>
    <row r="208" spans="1:5" ht="26.25" customHeight="1" x14ac:dyDescent="0.25">
      <c r="A208" s="166" t="s">
        <v>88</v>
      </c>
      <c r="B208" s="166"/>
      <c r="C208" s="166"/>
      <c r="D208" s="63"/>
      <c r="E208" s="4">
        <v>3</v>
      </c>
    </row>
    <row r="209" spans="1:5" ht="26.25" customHeight="1" x14ac:dyDescent="0.25">
      <c r="A209" s="166" t="s">
        <v>89</v>
      </c>
      <c r="B209" s="166"/>
      <c r="C209" s="166"/>
      <c r="D209" s="63"/>
      <c r="E209" s="4">
        <v>3</v>
      </c>
    </row>
    <row r="210" spans="1:5" ht="26.25" customHeight="1" x14ac:dyDescent="0.25">
      <c r="A210" s="166" t="s">
        <v>90</v>
      </c>
      <c r="B210" s="166"/>
      <c r="C210" s="166"/>
      <c r="D210" s="63"/>
      <c r="E210" s="4">
        <v>3</v>
      </c>
    </row>
    <row r="211" spans="1:5" ht="26.25" customHeight="1" x14ac:dyDescent="0.25">
      <c r="A211" s="166" t="s">
        <v>91</v>
      </c>
      <c r="B211" s="166"/>
      <c r="C211" s="166"/>
      <c r="D211" s="63"/>
      <c r="E211" s="4">
        <v>3</v>
      </c>
    </row>
    <row r="212" spans="1:5" ht="26.25" customHeight="1" x14ac:dyDescent="0.25">
      <c r="A212" s="166" t="s">
        <v>92</v>
      </c>
      <c r="B212" s="166"/>
      <c r="C212" s="166"/>
      <c r="D212" s="63"/>
      <c r="E212" s="4">
        <v>3</v>
      </c>
    </row>
    <row r="213" spans="1:5" ht="26.25" customHeight="1" x14ac:dyDescent="0.25">
      <c r="A213" s="166" t="s">
        <v>93</v>
      </c>
      <c r="B213" s="166"/>
      <c r="C213" s="166"/>
      <c r="D213" s="63"/>
      <c r="E213" s="4">
        <v>3</v>
      </c>
    </row>
    <row r="214" spans="1:5" ht="26.25" customHeight="1" x14ac:dyDescent="0.25">
      <c r="A214" s="95" t="s">
        <v>165</v>
      </c>
      <c r="B214" s="95"/>
      <c r="C214" s="95"/>
      <c r="D214" s="9">
        <f>SUM(D201:D213)</f>
        <v>0</v>
      </c>
      <c r="E214" s="4">
        <f>SUM(E201:E213)</f>
        <v>39</v>
      </c>
    </row>
    <row r="215" spans="1:5" ht="80.25" customHeight="1" thickBot="1" x14ac:dyDescent="0.3">
      <c r="A215" s="41" t="s">
        <v>14</v>
      </c>
      <c r="B215" s="96" t="s">
        <v>376</v>
      </c>
      <c r="C215" s="96"/>
      <c r="D215" s="96"/>
    </row>
    <row r="216" spans="1:5" ht="29.25" customHeight="1" x14ac:dyDescent="0.25">
      <c r="A216" s="214" t="s">
        <v>177</v>
      </c>
      <c r="B216" s="215"/>
      <c r="C216" s="28" t="s">
        <v>127</v>
      </c>
      <c r="D216" s="46" t="s">
        <v>142</v>
      </c>
    </row>
    <row r="217" spans="1:5" ht="29.25" customHeight="1" thickBot="1" x14ac:dyDescent="0.3">
      <c r="A217" s="205"/>
      <c r="B217" s="206"/>
      <c r="C217" s="29">
        <f>D214</f>
        <v>0</v>
      </c>
      <c r="D217" s="21">
        <f>C217/39*100</f>
        <v>0</v>
      </c>
    </row>
    <row r="218" spans="1:5" ht="15" customHeight="1" thickBot="1" x14ac:dyDescent="0.3">
      <c r="A218" s="241"/>
      <c r="B218" s="225"/>
      <c r="C218" s="225"/>
      <c r="D218" s="226"/>
    </row>
    <row r="219" spans="1:5" ht="29.25" customHeight="1" x14ac:dyDescent="0.25">
      <c r="A219" s="214" t="s">
        <v>94</v>
      </c>
      <c r="B219" s="215"/>
      <c r="C219" s="28" t="s">
        <v>128</v>
      </c>
      <c r="D219" s="42" t="s">
        <v>147</v>
      </c>
    </row>
    <row r="220" spans="1:5" ht="29.25" customHeight="1" thickBot="1" x14ac:dyDescent="0.3">
      <c r="A220" s="205"/>
      <c r="B220" s="206"/>
      <c r="C220" s="37">
        <f>C171+C181+C197+C217</f>
        <v>0</v>
      </c>
      <c r="D220" s="35">
        <f>C220/87*100</f>
        <v>0</v>
      </c>
      <c r="E220" s="4">
        <f>E168+E178+E194+E214</f>
        <v>87</v>
      </c>
    </row>
    <row r="221" spans="1:5" ht="15" customHeight="1" thickBot="1" x14ac:dyDescent="0.3">
      <c r="A221" s="220"/>
      <c r="B221" s="221"/>
      <c r="C221" s="221"/>
      <c r="D221" s="222"/>
    </row>
    <row r="222" spans="1:5" ht="29.25" customHeight="1" x14ac:dyDescent="0.25">
      <c r="A222" s="237" t="s">
        <v>421</v>
      </c>
      <c r="B222" s="237"/>
      <c r="C222" s="237"/>
      <c r="D222" s="237"/>
    </row>
    <row r="223" spans="1:5" ht="64.5" customHeight="1" x14ac:dyDescent="0.25">
      <c r="A223" s="213" t="s">
        <v>408</v>
      </c>
      <c r="B223" s="213"/>
      <c r="C223" s="213"/>
      <c r="D223" s="213"/>
    </row>
    <row r="224" spans="1:5" ht="29.25" customHeight="1" x14ac:dyDescent="0.25">
      <c r="A224" s="188" t="s">
        <v>422</v>
      </c>
      <c r="B224" s="188"/>
      <c r="C224" s="188"/>
      <c r="D224" s="17" t="s">
        <v>28</v>
      </c>
    </row>
    <row r="225" spans="1:5" ht="29.25" customHeight="1" x14ac:dyDescent="0.25">
      <c r="A225" s="188" t="s">
        <v>117</v>
      </c>
      <c r="B225" s="188"/>
      <c r="C225" s="188"/>
      <c r="D225" s="23" t="s">
        <v>10</v>
      </c>
    </row>
    <row r="226" spans="1:5" ht="26.25" customHeight="1" x14ac:dyDescent="0.25">
      <c r="A226" s="242" t="s">
        <v>409</v>
      </c>
      <c r="B226" s="243"/>
      <c r="C226" s="244"/>
      <c r="D226" s="63"/>
      <c r="E226" s="4">
        <v>3</v>
      </c>
    </row>
    <row r="227" spans="1:5" ht="26.25" customHeight="1" x14ac:dyDescent="0.25">
      <c r="A227" s="242" t="s">
        <v>410</v>
      </c>
      <c r="B227" s="243"/>
      <c r="C227" s="244"/>
      <c r="D227" s="63"/>
      <c r="E227" s="4">
        <v>3</v>
      </c>
    </row>
    <row r="228" spans="1:5" ht="26.25" customHeight="1" x14ac:dyDescent="0.25">
      <c r="A228" s="242" t="s">
        <v>411</v>
      </c>
      <c r="B228" s="243"/>
      <c r="C228" s="244"/>
      <c r="D228" s="63"/>
      <c r="E228" s="4">
        <v>3</v>
      </c>
    </row>
    <row r="229" spans="1:5" ht="26.25" customHeight="1" x14ac:dyDescent="0.25">
      <c r="A229" s="242" t="s">
        <v>412</v>
      </c>
      <c r="B229" s="243"/>
      <c r="C229" s="244"/>
      <c r="D229" s="63"/>
      <c r="E229" s="4">
        <v>3</v>
      </c>
    </row>
    <row r="230" spans="1:5" ht="26.25" customHeight="1" x14ac:dyDescent="0.25">
      <c r="A230" s="242" t="s">
        <v>413</v>
      </c>
      <c r="B230" s="243"/>
      <c r="C230" s="244"/>
      <c r="D230" s="63"/>
      <c r="E230" s="4">
        <v>3</v>
      </c>
    </row>
    <row r="231" spans="1:5" ht="26.25" customHeight="1" x14ac:dyDescent="0.25">
      <c r="A231" s="242" t="s">
        <v>414</v>
      </c>
      <c r="B231" s="243"/>
      <c r="C231" s="244"/>
      <c r="D231" s="63"/>
      <c r="E231" s="4">
        <v>3</v>
      </c>
    </row>
    <row r="232" spans="1:5" ht="26.25" customHeight="1" x14ac:dyDescent="0.25">
      <c r="A232" s="242" t="s">
        <v>415</v>
      </c>
      <c r="B232" s="243"/>
      <c r="C232" s="244"/>
      <c r="D232" s="63"/>
      <c r="E232" s="4">
        <v>3</v>
      </c>
    </row>
    <row r="233" spans="1:5" ht="26.25" customHeight="1" x14ac:dyDescent="0.25">
      <c r="A233" s="242" t="s">
        <v>416</v>
      </c>
      <c r="B233" s="243"/>
      <c r="C233" s="244"/>
      <c r="D233" s="63"/>
      <c r="E233" s="4">
        <v>3</v>
      </c>
    </row>
    <row r="234" spans="1:5" ht="26.25" customHeight="1" x14ac:dyDescent="0.25">
      <c r="A234" s="242" t="s">
        <v>417</v>
      </c>
      <c r="B234" s="243"/>
      <c r="C234" s="244"/>
      <c r="D234" s="63"/>
      <c r="E234" s="4">
        <v>3</v>
      </c>
    </row>
    <row r="235" spans="1:5" ht="26.25" customHeight="1" x14ac:dyDescent="0.25">
      <c r="A235" s="242" t="s">
        <v>418</v>
      </c>
      <c r="B235" s="243"/>
      <c r="C235" s="244"/>
      <c r="D235" s="63"/>
      <c r="E235" s="4">
        <v>3</v>
      </c>
    </row>
    <row r="236" spans="1:5" ht="26.25" customHeight="1" x14ac:dyDescent="0.25">
      <c r="A236" s="242" t="s">
        <v>419</v>
      </c>
      <c r="B236" s="243"/>
      <c r="C236" s="244"/>
      <c r="D236" s="63"/>
      <c r="E236" s="4">
        <v>3</v>
      </c>
    </row>
    <row r="237" spans="1:5" ht="26.25" customHeight="1" x14ac:dyDescent="0.25">
      <c r="A237" s="95" t="s">
        <v>166</v>
      </c>
      <c r="B237" s="95"/>
      <c r="C237" s="95"/>
      <c r="D237" s="9">
        <f>SUM(D226:D236)</f>
        <v>0</v>
      </c>
      <c r="E237" s="4">
        <f>SUM(E226:E236)</f>
        <v>33</v>
      </c>
    </row>
    <row r="238" spans="1:5" ht="80.25" customHeight="1" thickBot="1" x14ac:dyDescent="0.3">
      <c r="A238" s="19" t="s">
        <v>14</v>
      </c>
      <c r="B238" s="96" t="s">
        <v>376</v>
      </c>
      <c r="C238" s="96"/>
      <c r="D238" s="96"/>
    </row>
    <row r="239" spans="1:5" ht="29.25" customHeight="1" x14ac:dyDescent="0.25">
      <c r="A239" s="203" t="s">
        <v>423</v>
      </c>
      <c r="B239" s="204"/>
      <c r="C239" s="28" t="s">
        <v>127</v>
      </c>
      <c r="D239" s="46" t="s">
        <v>142</v>
      </c>
    </row>
    <row r="240" spans="1:5" ht="29.25" customHeight="1" thickBot="1" x14ac:dyDescent="0.3">
      <c r="A240" s="205"/>
      <c r="B240" s="206"/>
      <c r="C240" s="29">
        <f>D237</f>
        <v>0</v>
      </c>
      <c r="D240" s="21">
        <f>C240/33*100</f>
        <v>0</v>
      </c>
    </row>
    <row r="241" spans="1:5" ht="15" customHeight="1" thickBot="1" x14ac:dyDescent="0.3">
      <c r="A241" s="30"/>
      <c r="B241" s="225"/>
      <c r="C241" s="225"/>
      <c r="D241" s="226"/>
    </row>
    <row r="242" spans="1:5" ht="72.75" customHeight="1" x14ac:dyDescent="0.25">
      <c r="A242" s="214" t="s">
        <v>95</v>
      </c>
      <c r="B242" s="215"/>
      <c r="C242" s="28" t="s">
        <v>128</v>
      </c>
      <c r="D242" s="42" t="s">
        <v>147</v>
      </c>
    </row>
    <row r="243" spans="1:5" ht="29.25" customHeight="1" thickBot="1" x14ac:dyDescent="0.3">
      <c r="A243" s="205"/>
      <c r="B243" s="206"/>
      <c r="C243" s="34">
        <f>C240</f>
        <v>0</v>
      </c>
      <c r="D243" s="35">
        <f>C243/33*100</f>
        <v>0</v>
      </c>
    </row>
    <row r="244" spans="1:5" ht="15" customHeight="1" thickBot="1" x14ac:dyDescent="0.3">
      <c r="A244" s="245"/>
      <c r="B244" s="245"/>
      <c r="C244" s="245"/>
      <c r="D244" s="245"/>
    </row>
    <row r="245" spans="1:5" ht="29.25" customHeight="1" x14ac:dyDescent="0.25">
      <c r="A245" s="237" t="s">
        <v>96</v>
      </c>
      <c r="B245" s="237"/>
      <c r="C245" s="237"/>
      <c r="D245" s="237"/>
    </row>
    <row r="246" spans="1:5" ht="50.25" customHeight="1" x14ac:dyDescent="0.25">
      <c r="A246" s="213" t="s">
        <v>119</v>
      </c>
      <c r="B246" s="213"/>
      <c r="C246" s="213"/>
      <c r="D246" s="213"/>
    </row>
    <row r="247" spans="1:5" ht="26.25" customHeight="1" x14ac:dyDescent="0.25">
      <c r="A247" s="188" t="s">
        <v>150</v>
      </c>
      <c r="B247" s="188"/>
      <c r="C247" s="188"/>
      <c r="D247" s="17" t="s">
        <v>28</v>
      </c>
    </row>
    <row r="248" spans="1:5" ht="26.25" customHeight="1" x14ac:dyDescent="0.25">
      <c r="A248" s="188" t="s">
        <v>125</v>
      </c>
      <c r="B248" s="188"/>
      <c r="C248" s="188"/>
      <c r="D248" s="23" t="s">
        <v>10</v>
      </c>
    </row>
    <row r="249" spans="1:5" ht="26.25" customHeight="1" x14ac:dyDescent="0.25">
      <c r="A249" s="166" t="s">
        <v>97</v>
      </c>
      <c r="B249" s="166"/>
      <c r="C249" s="166"/>
      <c r="D249" s="63"/>
      <c r="E249" s="4">
        <v>3</v>
      </c>
    </row>
    <row r="250" spans="1:5" ht="26.25" customHeight="1" x14ac:dyDescent="0.25">
      <c r="A250" s="166" t="s">
        <v>98</v>
      </c>
      <c r="B250" s="166"/>
      <c r="C250" s="166"/>
      <c r="D250" s="63"/>
      <c r="E250" s="4">
        <v>3</v>
      </c>
    </row>
    <row r="251" spans="1:5" ht="26.25" customHeight="1" x14ac:dyDescent="0.25">
      <c r="A251" s="95" t="s">
        <v>167</v>
      </c>
      <c r="B251" s="95"/>
      <c r="C251" s="95"/>
      <c r="D251" s="9">
        <f>SUM(D249:D250)</f>
        <v>0</v>
      </c>
      <c r="E251" s="4">
        <f>SUM(E249:E250)</f>
        <v>6</v>
      </c>
    </row>
    <row r="252" spans="1:5" ht="80.25" customHeight="1" thickBot="1" x14ac:dyDescent="0.3">
      <c r="A252" s="31" t="s">
        <v>14</v>
      </c>
      <c r="B252" s="96" t="s">
        <v>376</v>
      </c>
      <c r="C252" s="96"/>
      <c r="D252" s="96"/>
    </row>
    <row r="253" spans="1:5" ht="29.25" customHeight="1" x14ac:dyDescent="0.25">
      <c r="A253" s="214" t="s">
        <v>178</v>
      </c>
      <c r="B253" s="215"/>
      <c r="C253" s="28" t="s">
        <v>127</v>
      </c>
      <c r="D253" s="46" t="s">
        <v>142</v>
      </c>
    </row>
    <row r="254" spans="1:5" ht="29.25" customHeight="1" thickBot="1" x14ac:dyDescent="0.3">
      <c r="A254" s="205"/>
      <c r="B254" s="206"/>
      <c r="C254" s="57">
        <f>D251</f>
        <v>0</v>
      </c>
      <c r="D254" s="21">
        <f>C254/6*100</f>
        <v>0</v>
      </c>
    </row>
    <row r="255" spans="1:5" ht="15" customHeight="1" thickBot="1" x14ac:dyDescent="0.3">
      <c r="A255" s="217"/>
      <c r="B255" s="218"/>
      <c r="C255" s="218"/>
      <c r="D255" s="219"/>
    </row>
    <row r="256" spans="1:5" ht="29.25" customHeight="1" x14ac:dyDescent="0.25">
      <c r="A256" s="214" t="s">
        <v>120</v>
      </c>
      <c r="B256" s="215"/>
      <c r="C256" s="28" t="s">
        <v>128</v>
      </c>
      <c r="D256" s="42" t="s">
        <v>147</v>
      </c>
    </row>
    <row r="257" spans="1:5" ht="29.25" customHeight="1" thickBot="1" x14ac:dyDescent="0.3">
      <c r="A257" s="205"/>
      <c r="B257" s="206"/>
      <c r="C257" s="37">
        <f>C254</f>
        <v>0</v>
      </c>
      <c r="D257" s="35">
        <f>C257/6*100</f>
        <v>0</v>
      </c>
    </row>
    <row r="258" spans="1:5" ht="15" customHeight="1" thickBot="1" x14ac:dyDescent="0.3">
      <c r="A258" s="220"/>
      <c r="B258" s="221"/>
      <c r="C258" s="221"/>
      <c r="D258" s="222"/>
    </row>
    <row r="259" spans="1:5" ht="29.25" customHeight="1" thickBot="1" x14ac:dyDescent="0.3">
      <c r="A259" s="275" t="s">
        <v>121</v>
      </c>
      <c r="B259" s="276"/>
      <c r="C259" s="38" t="s">
        <v>116</v>
      </c>
      <c r="D259" s="39" t="s">
        <v>143</v>
      </c>
      <c r="E259" s="4">
        <f>E109+E125+E137+E152+E168+E178+E194+E214+E237+E251</f>
        <v>225</v>
      </c>
    </row>
    <row r="260" spans="1:5" ht="36.75" customHeight="1" x14ac:dyDescent="0.25">
      <c r="A260" s="254" t="s">
        <v>377</v>
      </c>
      <c r="B260" s="255"/>
      <c r="C260" s="273">
        <f>C158+C220+C243+C257</f>
        <v>0</v>
      </c>
      <c r="D260" s="258">
        <f>C260/225*100</f>
        <v>0</v>
      </c>
    </row>
    <row r="261" spans="1:5" ht="36.75" customHeight="1" thickBot="1" x14ac:dyDescent="0.3">
      <c r="A261" s="178" t="s">
        <v>378</v>
      </c>
      <c r="B261" s="179"/>
      <c r="C261" s="274"/>
      <c r="D261" s="259"/>
    </row>
    <row r="262" spans="1:5" ht="15" customHeight="1" thickBot="1" x14ac:dyDescent="0.3">
      <c r="A262" s="241"/>
      <c r="B262" s="225"/>
      <c r="C262" s="225"/>
      <c r="D262" s="226"/>
    </row>
    <row r="263" spans="1:5" ht="29.25" customHeight="1" thickBot="1" x14ac:dyDescent="0.3">
      <c r="A263" s="106" t="s">
        <v>149</v>
      </c>
      <c r="B263" s="106"/>
      <c r="C263" s="106"/>
      <c r="D263" s="106"/>
    </row>
    <row r="264" spans="1:5" ht="29.25" customHeight="1" thickBot="1" x14ac:dyDescent="0.3">
      <c r="A264" s="238" t="s">
        <v>8</v>
      </c>
      <c r="B264" s="238"/>
      <c r="C264" s="238"/>
      <c r="D264" s="238"/>
    </row>
    <row r="265" spans="1:5" ht="29.25" customHeight="1" x14ac:dyDescent="0.25">
      <c r="A265" s="246" t="s">
        <v>99</v>
      </c>
      <c r="B265" s="247"/>
      <c r="C265" s="247" t="s">
        <v>100</v>
      </c>
      <c r="D265" s="252"/>
    </row>
    <row r="266" spans="1:5" ht="29.25" customHeight="1" x14ac:dyDescent="0.25">
      <c r="A266" s="248" t="s">
        <v>101</v>
      </c>
      <c r="B266" s="249"/>
      <c r="C266" s="116" t="s">
        <v>102</v>
      </c>
      <c r="D266" s="117"/>
    </row>
    <row r="267" spans="1:5" ht="29.25" customHeight="1" thickBot="1" x14ac:dyDescent="0.3">
      <c r="A267" s="250" t="s">
        <v>103</v>
      </c>
      <c r="B267" s="251"/>
      <c r="C267" s="103" t="s">
        <v>104</v>
      </c>
      <c r="D267" s="104"/>
    </row>
    <row r="268" spans="1:5" ht="33.75" customHeight="1" thickBot="1" x14ac:dyDescent="0.3">
      <c r="A268" s="180" t="s">
        <v>168</v>
      </c>
      <c r="B268" s="180"/>
      <c r="C268" s="180"/>
      <c r="D268" s="180"/>
    </row>
    <row r="269" spans="1:5" ht="29.25" customHeight="1" thickBot="1" x14ac:dyDescent="0.3">
      <c r="A269" s="54" t="s">
        <v>105</v>
      </c>
      <c r="B269" s="55" t="s">
        <v>106</v>
      </c>
      <c r="C269" s="55" t="s">
        <v>169</v>
      </c>
      <c r="D269" s="56" t="s">
        <v>170</v>
      </c>
    </row>
    <row r="270" spans="1:5" ht="29.25" customHeight="1" x14ac:dyDescent="0.25">
      <c r="A270" s="51" t="s">
        <v>107</v>
      </c>
      <c r="B270" s="52">
        <v>1</v>
      </c>
      <c r="C270" s="52" t="e">
        <f>C62</f>
        <v>#VALUE!</v>
      </c>
      <c r="D270" s="53" t="e">
        <f>D62</f>
        <v>#VALUE!</v>
      </c>
    </row>
    <row r="271" spans="1:5" ht="29.25" customHeight="1" x14ac:dyDescent="0.25">
      <c r="A271" s="48" t="s">
        <v>108</v>
      </c>
      <c r="B271" s="32">
        <v>1</v>
      </c>
      <c r="C271" s="32">
        <f>C82</f>
        <v>0</v>
      </c>
      <c r="D271" s="49">
        <f>D82</f>
        <v>0</v>
      </c>
    </row>
    <row r="272" spans="1:5" ht="29.25" customHeight="1" thickBot="1" x14ac:dyDescent="0.3">
      <c r="A272" s="50" t="s">
        <v>109</v>
      </c>
      <c r="B272" s="20">
        <v>3</v>
      </c>
      <c r="C272" s="20">
        <f>C260</f>
        <v>0</v>
      </c>
      <c r="D272" s="21">
        <f>D260</f>
        <v>0</v>
      </c>
    </row>
    <row r="273" spans="1:7" ht="15" customHeight="1" thickBot="1" x14ac:dyDescent="0.3">
      <c r="A273" s="227"/>
      <c r="B273" s="227"/>
      <c r="C273" s="227"/>
      <c r="D273" s="227"/>
    </row>
    <row r="274" spans="1:7" ht="42" customHeight="1" thickBot="1" x14ac:dyDescent="0.3">
      <c r="A274" s="228" t="s">
        <v>110</v>
      </c>
      <c r="B274" s="228"/>
      <c r="C274" s="83" t="e">
        <f>IF(D274&gt;50,"SATISFATÓRIO","INSATISFATÓRIO")</f>
        <v>#VALUE!</v>
      </c>
      <c r="D274" s="84" t="e">
        <f>((C270/12*1)+(C271/30*1)+(C272/225*3))/5*100</f>
        <v>#VALUE!</v>
      </c>
    </row>
    <row r="275" spans="1:7" ht="15" customHeight="1" thickBot="1" x14ac:dyDescent="0.3">
      <c r="A275" s="229"/>
      <c r="B275" s="229"/>
      <c r="C275" s="229"/>
      <c r="D275" s="229"/>
    </row>
    <row r="276" spans="1:7" ht="29.25" customHeight="1" x14ac:dyDescent="0.25">
      <c r="A276" s="230" t="s">
        <v>148</v>
      </c>
      <c r="B276" s="230"/>
      <c r="C276" s="230"/>
      <c r="D276" s="230"/>
    </row>
    <row r="277" spans="1:7" ht="29.25" customHeight="1" x14ac:dyDescent="0.25">
      <c r="A277" s="211" t="s">
        <v>111</v>
      </c>
      <c r="B277" s="211"/>
      <c r="C277" s="211"/>
      <c r="D277" s="211"/>
    </row>
    <row r="278" spans="1:7" ht="29.25" customHeight="1" thickBot="1" x14ac:dyDescent="0.3">
      <c r="A278" s="272"/>
      <c r="B278" s="272"/>
      <c r="C278" s="272"/>
      <c r="D278" s="272"/>
    </row>
    <row r="279" spans="1:7" ht="29.25" customHeight="1" x14ac:dyDescent="0.25">
      <c r="A279" s="232" t="s">
        <v>112</v>
      </c>
      <c r="B279" s="232"/>
      <c r="C279" s="232"/>
      <c r="D279" s="232"/>
    </row>
    <row r="280" spans="1:7" ht="29.25" customHeight="1" thickBot="1" x14ac:dyDescent="0.3">
      <c r="A280" s="272"/>
      <c r="B280" s="272"/>
      <c r="C280" s="272"/>
      <c r="D280" s="272"/>
    </row>
    <row r="281" spans="1:7" ht="29.25" customHeight="1" x14ac:dyDescent="0.25">
      <c r="A281" s="304" t="s">
        <v>113</v>
      </c>
      <c r="B281" s="305"/>
      <c r="C281" s="305"/>
      <c r="D281" s="306"/>
    </row>
    <row r="282" spans="1:7" ht="29.25" customHeight="1" thickBot="1" x14ac:dyDescent="0.3">
      <c r="A282" s="78" t="s">
        <v>204</v>
      </c>
      <c r="B282" s="85"/>
      <c r="C282" s="79" t="s">
        <v>196</v>
      </c>
      <c r="D282" s="86"/>
    </row>
    <row r="283" spans="1:7" ht="29.25" customHeight="1" x14ac:dyDescent="0.25">
      <c r="A283" s="304" t="s">
        <v>189</v>
      </c>
      <c r="B283" s="305"/>
      <c r="C283" s="305"/>
      <c r="D283" s="306"/>
    </row>
    <row r="284" spans="1:7" ht="29.25" customHeight="1" x14ac:dyDescent="0.25">
      <c r="A284" s="78" t="s">
        <v>202</v>
      </c>
      <c r="B284" s="87"/>
      <c r="C284" s="80" t="s">
        <v>196</v>
      </c>
      <c r="D284" s="88"/>
    </row>
    <row r="285" spans="1:7" ht="15" customHeight="1" x14ac:dyDescent="0.25">
      <c r="A285" s="307"/>
      <c r="B285" s="308"/>
      <c r="C285" s="309"/>
      <c r="D285" s="310"/>
    </row>
    <row r="286" spans="1:7" ht="27" customHeight="1" thickBot="1" x14ac:dyDescent="0.3">
      <c r="A286" s="343" t="s">
        <v>194</v>
      </c>
      <c r="B286" s="344"/>
      <c r="C286" s="344"/>
      <c r="D286" s="345"/>
    </row>
    <row r="287" spans="1:7" ht="15" customHeight="1" x14ac:dyDescent="0.25">
      <c r="A287" s="346" t="s">
        <v>197</v>
      </c>
      <c r="B287" s="347"/>
      <c r="C287" s="347"/>
      <c r="D287" s="348"/>
    </row>
    <row r="288" spans="1:7" ht="95.25" customHeight="1" thickBot="1" x14ac:dyDescent="0.3">
      <c r="A288" s="349"/>
      <c r="B288" s="341"/>
      <c r="C288" s="341"/>
      <c r="D288" s="342"/>
      <c r="G288" t="s">
        <v>201</v>
      </c>
    </row>
    <row r="289" spans="1:4" ht="15.95" customHeight="1" thickBot="1" x14ac:dyDescent="0.3">
      <c r="A289" s="311" t="s">
        <v>203</v>
      </c>
      <c r="B289" s="312"/>
      <c r="C289" s="312"/>
      <c r="D289" s="313"/>
    </row>
    <row r="290" spans="1:4" ht="26.25" customHeight="1" x14ac:dyDescent="0.25">
      <c r="A290" s="324"/>
      <c r="B290" s="325"/>
      <c r="C290" s="325"/>
      <c r="D290" s="326"/>
    </row>
    <row r="291" spans="1:4" ht="26.25" customHeight="1" x14ac:dyDescent="0.25">
      <c r="A291" s="307" t="s">
        <v>198</v>
      </c>
      <c r="B291" s="308"/>
      <c r="C291" s="308"/>
      <c r="D291" s="310"/>
    </row>
    <row r="292" spans="1:4" ht="26.25" customHeight="1" x14ac:dyDescent="0.25">
      <c r="A292" s="320"/>
      <c r="B292" s="321"/>
      <c r="C292" s="322"/>
      <c r="D292" s="323"/>
    </row>
    <row r="293" spans="1:4" ht="26.25" customHeight="1" x14ac:dyDescent="0.25">
      <c r="A293" s="317" t="s">
        <v>199</v>
      </c>
      <c r="B293" s="318"/>
      <c r="C293" s="318" t="s">
        <v>200</v>
      </c>
      <c r="D293" s="319"/>
    </row>
    <row r="294" spans="1:4" ht="15" customHeight="1" x14ac:dyDescent="0.25">
      <c r="A294" s="314"/>
      <c r="B294" s="315"/>
      <c r="C294" s="315"/>
      <c r="D294" s="316"/>
    </row>
    <row r="295" spans="1:4" ht="26.25" customHeight="1" x14ac:dyDescent="0.25">
      <c r="A295" s="81" t="s">
        <v>114</v>
      </c>
      <c r="B295" s="337"/>
      <c r="C295" s="338"/>
      <c r="D295" s="339"/>
    </row>
    <row r="296" spans="1:4" ht="26.25" customHeight="1" x14ac:dyDescent="0.25">
      <c r="A296" s="81" t="s">
        <v>195</v>
      </c>
      <c r="B296" s="337"/>
      <c r="C296" s="338"/>
      <c r="D296" s="339"/>
    </row>
    <row r="297" spans="1:4" ht="26.25" customHeight="1" thickBot="1" x14ac:dyDescent="0.3">
      <c r="A297" s="82" t="s">
        <v>196</v>
      </c>
      <c r="B297" s="340"/>
      <c r="C297" s="341"/>
      <c r="D297" s="342"/>
    </row>
  </sheetData>
  <sheetProtection formatRows="0"/>
  <mergeCells count="291">
    <mergeCell ref="A1:D1"/>
    <mergeCell ref="B241:D241"/>
    <mergeCell ref="A242:B243"/>
    <mergeCell ref="A205:C205"/>
    <mergeCell ref="A206:C206"/>
    <mergeCell ref="A207:C207"/>
    <mergeCell ref="B295:D295"/>
    <mergeCell ref="B296:D296"/>
    <mergeCell ref="B297:D297"/>
    <mergeCell ref="A286:D286"/>
    <mergeCell ref="A287:D287"/>
    <mergeCell ref="A288:D288"/>
    <mergeCell ref="A231:C231"/>
    <mergeCell ref="A236:C236"/>
    <mergeCell ref="A255:D255"/>
    <mergeCell ref="A267:B267"/>
    <mergeCell ref="A273:D273"/>
    <mergeCell ref="A268:D268"/>
    <mergeCell ref="A261:B261"/>
    <mergeCell ref="A262:D262"/>
    <mergeCell ref="A263:D263"/>
    <mergeCell ref="A264:D264"/>
    <mergeCell ref="A265:B265"/>
    <mergeCell ref="C265:D265"/>
    <mergeCell ref="A208:C208"/>
    <mergeCell ref="A209:C209"/>
    <mergeCell ref="A210:C210"/>
    <mergeCell ref="A211:C211"/>
    <mergeCell ref="A212:C212"/>
    <mergeCell ref="A213:C213"/>
    <mergeCell ref="A193:C193"/>
    <mergeCell ref="A194:C194"/>
    <mergeCell ref="A192:C192"/>
    <mergeCell ref="A202:C202"/>
    <mergeCell ref="A203:C203"/>
    <mergeCell ref="A204:C204"/>
    <mergeCell ref="A185:C185"/>
    <mergeCell ref="A186:C186"/>
    <mergeCell ref="A166:C166"/>
    <mergeCell ref="A167:C167"/>
    <mergeCell ref="A168:C168"/>
    <mergeCell ref="A183:C183"/>
    <mergeCell ref="A184:C184"/>
    <mergeCell ref="A176:C176"/>
    <mergeCell ref="A177:C177"/>
    <mergeCell ref="A178:C178"/>
    <mergeCell ref="B169:D169"/>
    <mergeCell ref="A170:B171"/>
    <mergeCell ref="A182:D182"/>
    <mergeCell ref="A161:D161"/>
    <mergeCell ref="A162:C162"/>
    <mergeCell ref="A134:C134"/>
    <mergeCell ref="A136:C136"/>
    <mergeCell ref="A137:C137"/>
    <mergeCell ref="A125:C125"/>
    <mergeCell ref="B126:D126"/>
    <mergeCell ref="A127:B128"/>
    <mergeCell ref="A129:D129"/>
    <mergeCell ref="A130:D130"/>
    <mergeCell ref="A131:C131"/>
    <mergeCell ref="A132:C132"/>
    <mergeCell ref="A133:C133"/>
    <mergeCell ref="B138:D138"/>
    <mergeCell ref="A139:B140"/>
    <mergeCell ref="A150:C150"/>
    <mergeCell ref="A151:C151"/>
    <mergeCell ref="A152:C152"/>
    <mergeCell ref="B153:D153"/>
    <mergeCell ref="A154:B155"/>
    <mergeCell ref="A157:B158"/>
    <mergeCell ref="A159:D159"/>
    <mergeCell ref="A160:D160"/>
    <mergeCell ref="A135:C135"/>
    <mergeCell ref="B110:D110"/>
    <mergeCell ref="A111:B112"/>
    <mergeCell ref="A124:C124"/>
    <mergeCell ref="A115:C115"/>
    <mergeCell ref="A116:C116"/>
    <mergeCell ref="A117:C117"/>
    <mergeCell ref="A118:C118"/>
    <mergeCell ref="A119:C119"/>
    <mergeCell ref="A113:D113"/>
    <mergeCell ref="A114:D114"/>
    <mergeCell ref="A120:C120"/>
    <mergeCell ref="A121:C121"/>
    <mergeCell ref="A122:C122"/>
    <mergeCell ref="A123:C123"/>
    <mergeCell ref="A87:D87"/>
    <mergeCell ref="A88:D88"/>
    <mergeCell ref="A89:D89"/>
    <mergeCell ref="A90:D90"/>
    <mergeCell ref="A109:C109"/>
    <mergeCell ref="A101:C101"/>
    <mergeCell ref="A102:C102"/>
    <mergeCell ref="A103:C103"/>
    <mergeCell ref="A104:C104"/>
    <mergeCell ref="A105:C105"/>
    <mergeCell ref="A106:C106"/>
    <mergeCell ref="A107:C107"/>
    <mergeCell ref="A108:C108"/>
    <mergeCell ref="A61:B61"/>
    <mergeCell ref="A84:D84"/>
    <mergeCell ref="A67:C67"/>
    <mergeCell ref="A68:C68"/>
    <mergeCell ref="A80:D80"/>
    <mergeCell ref="A69:C69"/>
    <mergeCell ref="A70:C70"/>
    <mergeCell ref="A71:C71"/>
    <mergeCell ref="A72:C72"/>
    <mergeCell ref="A63:B63"/>
    <mergeCell ref="A64:D64"/>
    <mergeCell ref="A65:D65"/>
    <mergeCell ref="A66:D66"/>
    <mergeCell ref="A62:B62"/>
    <mergeCell ref="C62:C63"/>
    <mergeCell ref="D62:D63"/>
    <mergeCell ref="A82:B82"/>
    <mergeCell ref="C82:C83"/>
    <mergeCell ref="D82:D83"/>
    <mergeCell ref="A73:C73"/>
    <mergeCell ref="A74:C74"/>
    <mergeCell ref="A75:C75"/>
    <mergeCell ref="A76:C76"/>
    <mergeCell ref="A77:C77"/>
    <mergeCell ref="A60:D60"/>
    <mergeCell ref="A49:C49"/>
    <mergeCell ref="A50:C50"/>
    <mergeCell ref="A51:C51"/>
    <mergeCell ref="A55:C55"/>
    <mergeCell ref="A56:C56"/>
    <mergeCell ref="A57:C57"/>
    <mergeCell ref="A58:C58"/>
    <mergeCell ref="B59:D59"/>
    <mergeCell ref="A41:C41"/>
    <mergeCell ref="A43:C43"/>
    <mergeCell ref="A44:C44"/>
    <mergeCell ref="A47:C47"/>
    <mergeCell ref="A46:C46"/>
    <mergeCell ref="A53:C53"/>
    <mergeCell ref="A54:C54"/>
    <mergeCell ref="A37:C37"/>
    <mergeCell ref="A40:C40"/>
    <mergeCell ref="A42:C42"/>
    <mergeCell ref="B45:D45"/>
    <mergeCell ref="A48:C48"/>
    <mergeCell ref="B52:D52"/>
    <mergeCell ref="A25:B25"/>
    <mergeCell ref="C25:D25"/>
    <mergeCell ref="A26:B26"/>
    <mergeCell ref="A33:C33"/>
    <mergeCell ref="A35:C35"/>
    <mergeCell ref="A36:C36"/>
    <mergeCell ref="A39:C39"/>
    <mergeCell ref="B38:D38"/>
    <mergeCell ref="C26:D26"/>
    <mergeCell ref="A27:B27"/>
    <mergeCell ref="C27:D27"/>
    <mergeCell ref="A28:B28"/>
    <mergeCell ref="C28:D28"/>
    <mergeCell ref="A29:D29"/>
    <mergeCell ref="A30:D30"/>
    <mergeCell ref="A31:D31"/>
    <mergeCell ref="A34:C34"/>
    <mergeCell ref="A32:C32"/>
    <mergeCell ref="A16:D16"/>
    <mergeCell ref="B14:D14"/>
    <mergeCell ref="B17:D17"/>
    <mergeCell ref="A19:D19"/>
    <mergeCell ref="A24:B24"/>
    <mergeCell ref="C24:D24"/>
    <mergeCell ref="A21:D21"/>
    <mergeCell ref="A22:D22"/>
    <mergeCell ref="A23:D23"/>
    <mergeCell ref="B20:D20"/>
    <mergeCell ref="B15:D15"/>
    <mergeCell ref="B18:D18"/>
    <mergeCell ref="B13:D13"/>
    <mergeCell ref="A3:D3"/>
    <mergeCell ref="A5:D5"/>
    <mergeCell ref="A7:D7"/>
    <mergeCell ref="A8:D8"/>
    <mergeCell ref="A9:D9"/>
    <mergeCell ref="B10:D10"/>
    <mergeCell ref="B11:D11"/>
    <mergeCell ref="B12:D12"/>
    <mergeCell ref="B6:D6"/>
    <mergeCell ref="B79:D79"/>
    <mergeCell ref="A81:B81"/>
    <mergeCell ref="A83:B83"/>
    <mergeCell ref="A85:D85"/>
    <mergeCell ref="A141:D141"/>
    <mergeCell ref="A146:C146"/>
    <mergeCell ref="A147:C147"/>
    <mergeCell ref="A148:C148"/>
    <mergeCell ref="A149:C149"/>
    <mergeCell ref="A142:C142"/>
    <mergeCell ref="A143:C143"/>
    <mergeCell ref="A144:C144"/>
    <mergeCell ref="A145:C145"/>
    <mergeCell ref="A95:C95"/>
    <mergeCell ref="A96:C96"/>
    <mergeCell ref="A97:C97"/>
    <mergeCell ref="A98:C98"/>
    <mergeCell ref="A99:C99"/>
    <mergeCell ref="A100:C100"/>
    <mergeCell ref="A94:C94"/>
    <mergeCell ref="A86:D86"/>
    <mergeCell ref="A91:D91"/>
    <mergeCell ref="A92:D92"/>
    <mergeCell ref="A93:D93"/>
    <mergeCell ref="A163:C163"/>
    <mergeCell ref="A164:C164"/>
    <mergeCell ref="A165:C165"/>
    <mergeCell ref="A172:D172"/>
    <mergeCell ref="A173:C173"/>
    <mergeCell ref="A174:C174"/>
    <mergeCell ref="A175:C175"/>
    <mergeCell ref="B179:D179"/>
    <mergeCell ref="A180:B181"/>
    <mergeCell ref="A187:C187"/>
    <mergeCell ref="A190:C190"/>
    <mergeCell ref="A191:C191"/>
    <mergeCell ref="B195:D195"/>
    <mergeCell ref="A196:B197"/>
    <mergeCell ref="A198:D198"/>
    <mergeCell ref="A199:C199"/>
    <mergeCell ref="A200:C200"/>
    <mergeCell ref="A201:C201"/>
    <mergeCell ref="A188:C188"/>
    <mergeCell ref="A189:C189"/>
    <mergeCell ref="A237:C237"/>
    <mergeCell ref="B238:D238"/>
    <mergeCell ref="A239:B240"/>
    <mergeCell ref="A214:C214"/>
    <mergeCell ref="B215:D215"/>
    <mergeCell ref="A216:B217"/>
    <mergeCell ref="A218:D218"/>
    <mergeCell ref="A219:B220"/>
    <mergeCell ref="A221:D221"/>
    <mergeCell ref="A222:D222"/>
    <mergeCell ref="A223:D223"/>
    <mergeCell ref="A227:C227"/>
    <mergeCell ref="A232:C232"/>
    <mergeCell ref="A233:C233"/>
    <mergeCell ref="A234:C234"/>
    <mergeCell ref="A235:C235"/>
    <mergeCell ref="A289:D289"/>
    <mergeCell ref="A294:D294"/>
    <mergeCell ref="A291:D291"/>
    <mergeCell ref="A293:B293"/>
    <mergeCell ref="C293:D293"/>
    <mergeCell ref="A292:B292"/>
    <mergeCell ref="C292:D292"/>
    <mergeCell ref="A290:D290"/>
    <mergeCell ref="A253:B254"/>
    <mergeCell ref="A256:B257"/>
    <mergeCell ref="A258:D258"/>
    <mergeCell ref="A259:B259"/>
    <mergeCell ref="C266:D266"/>
    <mergeCell ref="C267:D267"/>
    <mergeCell ref="A274:B274"/>
    <mergeCell ref="A275:D275"/>
    <mergeCell ref="A276:D276"/>
    <mergeCell ref="D260:D261"/>
    <mergeCell ref="A260:B260"/>
    <mergeCell ref="C260:C261"/>
    <mergeCell ref="A266:B266"/>
    <mergeCell ref="A2:D2"/>
    <mergeCell ref="A4:D4"/>
    <mergeCell ref="A277:D277"/>
    <mergeCell ref="A278:D278"/>
    <mergeCell ref="A279:D279"/>
    <mergeCell ref="A280:D280"/>
    <mergeCell ref="A281:D281"/>
    <mergeCell ref="A283:D283"/>
    <mergeCell ref="A285:D285"/>
    <mergeCell ref="A244:D244"/>
    <mergeCell ref="A245:D245"/>
    <mergeCell ref="A246:D246"/>
    <mergeCell ref="A247:C247"/>
    <mergeCell ref="A248:C248"/>
    <mergeCell ref="A249:C249"/>
    <mergeCell ref="A250:C250"/>
    <mergeCell ref="A251:C251"/>
    <mergeCell ref="B252:D252"/>
    <mergeCell ref="A228:C228"/>
    <mergeCell ref="A229:C229"/>
    <mergeCell ref="A230:C230"/>
    <mergeCell ref="A224:C224"/>
    <mergeCell ref="A225:C225"/>
    <mergeCell ref="A226:C226"/>
  </mergeCells>
  <conditionalFormatting sqref="C274">
    <cfRule type="containsText" dxfId="3" priority="4" operator="containsText" text="INSATISFATÓRIO">
      <formula>NOT(ISERROR(SEARCH("INSATISFATÓRIO",C274)))</formula>
    </cfRule>
  </conditionalFormatting>
  <conditionalFormatting sqref="D274">
    <cfRule type="cellIs" dxfId="2" priority="1" operator="between">
      <formula>0</formula>
      <formula>50</formula>
    </cfRule>
    <cfRule type="cellIs" dxfId="1" priority="2" operator="between">
      <formula>0</formula>
      <formula>50</formula>
    </cfRule>
    <cfRule type="cellIs" dxfId="0" priority="3" operator="between">
      <formula>0</formula>
      <formula>50</formula>
    </cfRule>
  </conditionalFormatting>
  <pageMargins left="0.51181102362204722" right="0.51181102362204722" top="0.78740157480314965" bottom="0.78740157480314965" header="0.31496062992125984" footer="0.31496062992125984"/>
  <pageSetup paperSize="9" scale="67"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DADOS!$A$43:$A$176</xm:f>
          </x14:formula1>
          <xm:sqref>B15</xm:sqref>
        </x14:dataValidation>
        <x14:dataValidation type="list" allowBlank="1" showInputMessage="1" showErrorMessage="1" xr:uid="{00000000-0002-0000-0300-000001000000}">
          <x14:formula1>
            <xm:f>DADOS!$A$2:$A$5</xm:f>
          </x14:formula1>
          <xm:sqref>D249:D250 D68:D77 D96:D108 D117:D124 D133:D136 D144:D151 D164:D167 D175:D177 D185:D193 D201:D213 D226:D236</xm:sqref>
        </x14:dataValidation>
        <x14:dataValidation type="list" allowBlank="1" showInputMessage="1" showErrorMessage="1" xr:uid="{00000000-0002-0000-0300-000002000000}">
          <x14:formula1>
            <xm:f>DADOS!$A$1</xm:f>
          </x14:formula1>
          <xm:sqref>D54:D57 D33:D36 D40:D43 D47:D50</xm:sqref>
        </x14:dataValidation>
        <x14:dataValidation type="list" allowBlank="1" showInputMessage="1" showErrorMessage="1" xr:uid="{00000000-0002-0000-0300-000003000000}">
          <x14:formula1>
            <xm:f>DADOS!$A$8:$A$40</xm:f>
          </x14:formula1>
          <xm:sqref>B14:D14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Planilhas</vt:lpstr>
      </vt:variant>
      <vt:variant>
        <vt:i4>4</vt:i4>
      </vt:variant>
      <vt:variant>
        <vt:lpstr>Intervalos Nomeados</vt:lpstr>
      </vt:variant>
      <vt:variant>
        <vt:i4>6</vt:i4>
      </vt:variant>
    </vt:vector>
  </HeadingPairs>
  <TitlesOfParts>
    <vt:vector size="10" baseType="lpstr">
      <vt:lpstr>DADOS</vt:lpstr>
      <vt:lpstr>IV A Formulário Autoavaliação</vt:lpstr>
      <vt:lpstr>IV B Form. Superior Imediato</vt:lpstr>
      <vt:lpstr>IV C Formulário Consenso</vt:lpstr>
      <vt:lpstr>'IV A Formulário Autoavaliação'!Area_de_impressao</vt:lpstr>
      <vt:lpstr>'IV B Form. Superior Imediato'!Area_de_impressao</vt:lpstr>
      <vt:lpstr>'IV C Formulário Consenso'!Area_de_impressao</vt:lpstr>
      <vt:lpstr>'IV A Formulário Autoavaliação'!Titulos_de_impressao</vt:lpstr>
      <vt:lpstr>'IV B Form. Superior Imediato'!Titulos_de_impressao</vt:lpstr>
      <vt:lpstr>'IV C Formulário Consenso'!Titulos_de_impressao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dc:description/>
  <cp:lastModifiedBy>Adriano Munhoz Pereira</cp:lastModifiedBy>
  <cp:revision>2</cp:revision>
  <cp:lastPrinted>2023-02-09T21:00:51Z</cp:lastPrinted>
  <dcterms:created xsi:type="dcterms:W3CDTF">2022-11-17T12:34:23Z</dcterms:created>
  <dcterms:modified xsi:type="dcterms:W3CDTF">2023-02-24T14:00:20Z</dcterms:modified>
  <dc:language>pt-BR</dc:language>
</cp:coreProperties>
</file>